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6060" tabRatio="950"/>
  </bookViews>
  <sheets>
    <sheet name="BECS DO images" sheetId="2" r:id="rId1"/>
    <sheet name="BECS AS images" sheetId="4" r:id="rId2"/>
    <sheet name="BECS AS par identité d'images" sheetId="6" r:id="rId3"/>
    <sheet name="BECS AS mots" sheetId="5" r:id="rId4"/>
    <sheet name="Fluences sémantiques" sheetId="7" r:id="rId5"/>
    <sheet name="Évoc. d'un mot sur définition" sheetId="1" r:id="rId6"/>
    <sheet name="Évoc. d'un mot sur son" sheetId="10" r:id="rId7"/>
    <sheet name="BDAE QS visuelles" sheetId="8" r:id="rId8"/>
    <sheet name="BDAE QS verbales" sheetId="9" r:id="rId9"/>
    <sheet name="VOSP" sheetId="11" r:id="rId10"/>
    <sheet name="MHV" sheetId="12" r:id="rId11"/>
    <sheet name="MEC" sheetId="13" r:id="rId12"/>
    <sheet name="LEXTALE" sheetId="14" r:id="rId13"/>
    <sheet name="ECLA" sheetId="15" r:id="rId14"/>
    <sheet name="LEXIS" sheetId="16" r:id="rId15"/>
    <sheet name="SEMPER reconnaissance visages" sheetId="21" r:id="rId16"/>
    <sheet name="SEMPER AS visages" sheetId="22" r:id="rId17"/>
    <sheet name="SEMPER déno" sheetId="23" r:id="rId18"/>
    <sheet name="SEMPER reconnaissance noms" sheetId="24" r:id="rId19"/>
    <sheet name="SEMPER AS noms" sheetId="25" r:id="rId20"/>
    <sheet name="Stroop" sheetId="26" r:id="rId21"/>
    <sheet name="TMT" sheetId="27" r:id="rId2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5" l="1"/>
  <c r="D26" i="15"/>
  <c r="B26" i="15"/>
  <c r="F3" i="27"/>
  <c r="E3" i="27"/>
  <c r="D3" i="27"/>
  <c r="C3" i="27"/>
  <c r="B3" i="27"/>
  <c r="D3" i="26"/>
  <c r="C3" i="26"/>
  <c r="B3" i="26"/>
  <c r="D19" i="25"/>
  <c r="D18" i="25"/>
  <c r="D35" i="24"/>
  <c r="C21" i="23"/>
  <c r="C19" i="22"/>
  <c r="C35" i="21"/>
  <c r="C45" i="16"/>
  <c r="F24" i="15"/>
  <c r="D24" i="15"/>
  <c r="B24" i="15"/>
  <c r="F23" i="15"/>
  <c r="D23" i="15"/>
  <c r="B23" i="15"/>
  <c r="C87" i="14"/>
  <c r="C88" i="14"/>
  <c r="C24" i="13"/>
  <c r="C37" i="12"/>
  <c r="B24" i="11"/>
  <c r="B23" i="11"/>
  <c r="B74" i="9"/>
  <c r="B74" i="8"/>
  <c r="C33" i="10"/>
  <c r="C31" i="10"/>
  <c r="C23" i="10"/>
  <c r="C32" i="10"/>
  <c r="C82" i="1"/>
  <c r="C80" i="1"/>
  <c r="C72" i="1"/>
  <c r="C64" i="1"/>
  <c r="C42" i="1"/>
  <c r="C81" i="1"/>
  <c r="C3" i="7"/>
  <c r="C2" i="7"/>
  <c r="D44" i="5"/>
  <c r="D43" i="5"/>
  <c r="C24" i="6"/>
  <c r="D44" i="4"/>
  <c r="C44" i="2"/>
  <c r="C43" i="2"/>
  <c r="D43" i="4"/>
  <c r="B73" i="8"/>
  <c r="D34" i="24"/>
  <c r="D19" i="23"/>
  <c r="C19" i="23"/>
  <c r="C20" i="23"/>
  <c r="C18" i="22"/>
  <c r="C23" i="6"/>
  <c r="C44" i="16"/>
  <c r="C23" i="13"/>
  <c r="C36" i="12"/>
</calcChain>
</file>

<file path=xl/sharedStrings.xml><?xml version="1.0" encoding="utf-8"?>
<sst xmlns="http://schemas.openxmlformats.org/spreadsheetml/2006/main" count="2118" uniqueCount="726">
  <si>
    <t>journal</t>
  </si>
  <si>
    <t>baleine</t>
  </si>
  <si>
    <t>code</t>
  </si>
  <si>
    <t>couleur</t>
  </si>
  <si>
    <t>colère</t>
  </si>
  <si>
    <t>concours</t>
  </si>
  <si>
    <t>couronne</t>
  </si>
  <si>
    <t>date</t>
  </si>
  <si>
    <t>science</t>
  </si>
  <si>
    <t>lion</t>
  </si>
  <si>
    <t>singe</t>
  </si>
  <si>
    <t>vache</t>
  </si>
  <si>
    <t>poule</t>
  </si>
  <si>
    <t>éléphant</t>
  </si>
  <si>
    <t>guitare</t>
  </si>
  <si>
    <t>bateau</t>
  </si>
  <si>
    <t>train</t>
  </si>
  <si>
    <t>téléphone</t>
  </si>
  <si>
    <t>hélicoptère</t>
  </si>
  <si>
    <t>climat</t>
  </si>
  <si>
    <t>politesse</t>
  </si>
  <si>
    <t>tabou</t>
  </si>
  <si>
    <t>vaccin</t>
  </si>
  <si>
    <t>vainqueur</t>
  </si>
  <si>
    <t>abandon</t>
  </si>
  <si>
    <t>élection</t>
  </si>
  <si>
    <t>ampoule</t>
  </si>
  <si>
    <t>cigale</t>
  </si>
  <si>
    <t>grenouille</t>
  </si>
  <si>
    <t>abeille</t>
  </si>
  <si>
    <t>scie</t>
  </si>
  <si>
    <t>cloche</t>
  </si>
  <si>
    <t>accordéon</t>
  </si>
  <si>
    <t>tambour</t>
  </si>
  <si>
    <t>aspirateur</t>
  </si>
  <si>
    <t>courir</t>
  </si>
  <si>
    <t>construire</t>
  </si>
  <si>
    <t>accepter</t>
  </si>
  <si>
    <t>ajouter</t>
  </si>
  <si>
    <t>VERBES</t>
  </si>
  <si>
    <t>NOMS</t>
  </si>
  <si>
    <t>améliorer</t>
  </si>
  <si>
    <t>compter</t>
  </si>
  <si>
    <t>rire</t>
  </si>
  <si>
    <t>chanter</t>
  </si>
  <si>
    <t>sonner</t>
  </si>
  <si>
    <t>ronfler</t>
  </si>
  <si>
    <t>effrayer</t>
  </si>
  <si>
    <t>classer</t>
  </si>
  <si>
    <t>favoriser</t>
  </si>
  <si>
    <t>subjuguer</t>
  </si>
  <si>
    <t>usurper</t>
  </si>
  <si>
    <t>adopter</t>
  </si>
  <si>
    <t>applaudir</t>
  </si>
  <si>
    <t>tousser</t>
  </si>
  <si>
    <t>clouer</t>
  </si>
  <si>
    <t>ADJECTIFS</t>
  </si>
  <si>
    <t>facile</t>
  </si>
  <si>
    <t>courageux</t>
  </si>
  <si>
    <t>gratuit</t>
  </si>
  <si>
    <t>sceptique</t>
  </si>
  <si>
    <t>utopique</t>
  </si>
  <si>
    <t>banal</t>
  </si>
  <si>
    <t>dehors</t>
  </si>
  <si>
    <t>assez</t>
  </si>
  <si>
    <t>longtemps</t>
  </si>
  <si>
    <t>ADVERBES</t>
  </si>
  <si>
    <t>subitement</t>
  </si>
  <si>
    <t>fréquemment</t>
  </si>
  <si>
    <t xml:space="preserve">prudemment </t>
  </si>
  <si>
    <t>Mots</t>
  </si>
  <si>
    <t xml:space="preserve">Production </t>
  </si>
  <si>
    <t xml:space="preserve">Manque du mot </t>
  </si>
  <si>
    <t>Paraphasie sémantique</t>
  </si>
  <si>
    <t>Flèche</t>
  </si>
  <si>
    <t>Maïs</t>
  </si>
  <si>
    <t>Cygne</t>
  </si>
  <si>
    <t>Luge</t>
  </si>
  <si>
    <t>Sifflet</t>
  </si>
  <si>
    <t>Ours</t>
  </si>
  <si>
    <t>Singe</t>
  </si>
  <si>
    <t xml:space="preserve">Paon </t>
  </si>
  <si>
    <t xml:space="preserve">Fraise </t>
  </si>
  <si>
    <t xml:space="preserve">Flûte </t>
  </si>
  <si>
    <t xml:space="preserve">Lapin </t>
  </si>
  <si>
    <t xml:space="preserve">Tulipe </t>
  </si>
  <si>
    <t xml:space="preserve">Brouette </t>
  </si>
  <si>
    <t xml:space="preserve">Zèbre </t>
  </si>
  <si>
    <t xml:space="preserve">Cerf-volant </t>
  </si>
  <si>
    <t xml:space="preserve">Tambour </t>
  </si>
  <si>
    <t>Chauve-souris</t>
  </si>
  <si>
    <t xml:space="preserve">Chapeau </t>
  </si>
  <si>
    <t xml:space="preserve">Mouton </t>
  </si>
  <si>
    <t xml:space="preserve">Chameau </t>
  </si>
  <si>
    <t xml:space="preserve">Pyjama </t>
  </si>
  <si>
    <t xml:space="preserve">Toupie </t>
  </si>
  <si>
    <t xml:space="preserve">Piano </t>
  </si>
  <si>
    <t xml:space="preserve">Scie </t>
  </si>
  <si>
    <t xml:space="preserve">Cravate </t>
  </si>
  <si>
    <t xml:space="preserve">Perroquet </t>
  </si>
  <si>
    <t xml:space="preserve">Tortue </t>
  </si>
  <si>
    <t xml:space="preserve">Compas </t>
  </si>
  <si>
    <t xml:space="preserve">Lézard </t>
  </si>
  <si>
    <t xml:space="preserve">Arrosoir </t>
  </si>
  <si>
    <t xml:space="preserve">Hache </t>
  </si>
  <si>
    <t xml:space="preserve">Ananas </t>
  </si>
  <si>
    <t>Moulin à vent</t>
  </si>
  <si>
    <t xml:space="preserve">Ane </t>
  </si>
  <si>
    <t xml:space="preserve">Tour </t>
  </si>
  <si>
    <t xml:space="preserve">Serpent </t>
  </si>
  <si>
    <t xml:space="preserve">Raisin </t>
  </si>
  <si>
    <t xml:space="preserve">Peigne </t>
  </si>
  <si>
    <t xml:space="preserve">Tabouret </t>
  </si>
  <si>
    <t xml:space="preserve">Aigle </t>
  </si>
  <si>
    <t>Image</t>
  </si>
  <si>
    <t xml:space="preserve">Image attendue </t>
  </si>
  <si>
    <t xml:space="preserve">Réponse      </t>
  </si>
  <si>
    <t xml:space="preserve">Carotte </t>
  </si>
  <si>
    <t>Désert</t>
  </si>
  <si>
    <t xml:space="preserve">Partition </t>
  </si>
  <si>
    <t xml:space="preserve">Gendarme  </t>
  </si>
  <si>
    <t xml:space="preserve">Soldat </t>
  </si>
  <si>
    <t xml:space="preserve">Lune </t>
  </si>
  <si>
    <t xml:space="preserve">Désert </t>
  </si>
  <si>
    <t xml:space="preserve">Flèche </t>
  </si>
  <si>
    <t xml:space="preserve">Arc </t>
  </si>
  <si>
    <t xml:space="preserve">Moulin </t>
  </si>
  <si>
    <t xml:space="preserve">Campagne </t>
  </si>
  <si>
    <t xml:space="preserve">Sucre </t>
  </si>
  <si>
    <t xml:space="preserve">Fleurs </t>
  </si>
  <si>
    <t xml:space="preserve">Tortue  </t>
  </si>
  <si>
    <t xml:space="preserve">Salade </t>
  </si>
  <si>
    <t xml:space="preserve">Bois </t>
  </si>
  <si>
    <t xml:space="preserve">Maïs  </t>
  </si>
  <si>
    <t xml:space="preserve">Champ </t>
  </si>
  <si>
    <t xml:space="preserve">Perchoir </t>
  </si>
  <si>
    <t xml:space="preserve">Jardinier </t>
  </si>
  <si>
    <t xml:space="preserve">Pelle </t>
  </si>
  <si>
    <t xml:space="preserve">Raisin  </t>
  </si>
  <si>
    <t xml:space="preserve">Bouteille </t>
  </si>
  <si>
    <t xml:space="preserve">Compas  </t>
  </si>
  <si>
    <t xml:space="preserve">Cartable </t>
  </si>
  <si>
    <t xml:space="preserve">Fauteuil </t>
  </si>
  <si>
    <t xml:space="preserve">Luge  </t>
  </si>
  <si>
    <t xml:space="preserve">Ski </t>
  </si>
  <si>
    <t xml:space="preserve">Tambour  </t>
  </si>
  <si>
    <t>Baguettes</t>
  </si>
  <si>
    <t xml:space="preserve">Chausson </t>
  </si>
  <si>
    <t xml:space="preserve">Parc </t>
  </si>
  <si>
    <t xml:space="preserve">Soleil </t>
  </si>
  <si>
    <t>Cravate</t>
  </si>
  <si>
    <t xml:space="preserve">Chemise </t>
  </si>
  <si>
    <t>Trompette</t>
  </si>
  <si>
    <t xml:space="preserve">Tête </t>
  </si>
  <si>
    <t xml:space="preserve">Peigne  </t>
  </si>
  <si>
    <t xml:space="preserve">Glace </t>
  </si>
  <si>
    <t xml:space="preserve">Couteau </t>
  </si>
  <si>
    <t xml:space="preserve">Loup </t>
  </si>
  <si>
    <t xml:space="preserve">Montagne </t>
  </si>
  <si>
    <t xml:space="preserve">Main </t>
  </si>
  <si>
    <t xml:space="preserve">Ours </t>
  </si>
  <si>
    <t xml:space="preserve">Miel </t>
  </si>
  <si>
    <t xml:space="preserve">Vent </t>
  </si>
  <si>
    <t xml:space="preserve">Singe </t>
  </si>
  <si>
    <t xml:space="preserve">Banane </t>
  </si>
  <si>
    <t xml:space="preserve">Bûche </t>
  </si>
  <si>
    <t xml:space="preserve">Savane </t>
  </si>
  <si>
    <t xml:space="preserve">Cygne </t>
  </si>
  <si>
    <t xml:space="preserve">Etang </t>
  </si>
  <si>
    <t xml:space="preserve">Luge </t>
  </si>
  <si>
    <t xml:space="preserve">Tour   </t>
  </si>
  <si>
    <t xml:space="preserve">Sifflet </t>
  </si>
  <si>
    <t xml:space="preserve">Toupie   </t>
  </si>
  <si>
    <t>Questions</t>
  </si>
  <si>
    <t>Réponse</t>
  </si>
  <si>
    <t>Réponse du patient</t>
  </si>
  <si>
    <t>Dindon</t>
  </si>
  <si>
    <t>Le mange-t-on ?</t>
  </si>
  <si>
    <t>Oui</t>
  </si>
  <si>
    <t>Est-ce un animal de la jungle ?</t>
  </si>
  <si>
    <t>Non</t>
  </si>
  <si>
    <t>A-t-il des défenses ?</t>
  </si>
  <si>
    <t>L’utilise-t-on pour labourer les champs ?</t>
  </si>
  <si>
    <t>Est-ce que ça possède des ailes ?</t>
  </si>
  <si>
    <t>Est-ce de la volaille de basse-cour ?</t>
  </si>
  <si>
    <t xml:space="preserve">Oui </t>
  </si>
  <si>
    <t xml:space="preserve">Pélican </t>
  </si>
  <si>
    <t>Est-ce un oiseau?</t>
  </si>
  <si>
    <t>A-t-il de la fourrure?</t>
  </si>
  <si>
    <t>Est-ce un insecte?</t>
  </si>
  <si>
    <t>Le mange-t-on?</t>
  </si>
  <si>
    <t>Est-ce que ça possède des plumes?</t>
  </si>
  <si>
    <t>Vole-t-il?</t>
  </si>
  <si>
    <t>Chameau</t>
  </si>
  <si>
    <t>Peut-il transporter des charges?</t>
  </si>
  <si>
    <t>Est-ce un animal de la ferme?</t>
  </si>
  <si>
    <t>Peut-on en extraire l’ivoire?</t>
  </si>
  <si>
    <t>Est-ce recouvert de poils?</t>
  </si>
  <si>
    <t>Est-ce un animal du désert?</t>
  </si>
  <si>
    <t>Est-ce recouvert d’écailles?</t>
  </si>
  <si>
    <t>Baleine</t>
  </si>
  <si>
    <t>Est-ce que ça pond des œufs?</t>
  </si>
  <si>
    <t>Est-ce un animal de la jungle?</t>
  </si>
  <si>
    <t>Est-ce plus grand qu’un lion?</t>
  </si>
  <si>
    <t>Est-ce que ça nage?</t>
  </si>
  <si>
    <t>Est-ce un animal de la mer?</t>
  </si>
  <si>
    <t>Scie</t>
  </si>
  <si>
    <t>Est-ce doux?</t>
  </si>
  <si>
    <t xml:space="preserve">   Non</t>
  </si>
  <si>
    <t>Est-ce un outil de charpentier?</t>
  </si>
  <si>
    <t>Est-ce pointu?</t>
  </si>
  <si>
    <t>Ça sert à couper des vêtements?</t>
  </si>
  <si>
    <t>Est-ce un ustensile de cuisine?</t>
  </si>
  <si>
    <t>S’en sert-on pour couper du bois?</t>
  </si>
  <si>
    <t>oui</t>
  </si>
  <si>
    <t>Râteau</t>
  </si>
  <si>
    <t>Coupe-t-on du bois avec ceci?</t>
  </si>
  <si>
    <t>Est-ce un outil de jardin?</t>
  </si>
  <si>
    <t>Est-ce fait de carton?</t>
  </si>
  <si>
    <t>Est-ce utile pour rassembler des feuilles?</t>
  </si>
  <si>
    <t>Est-ce plus lourd qu’un tournevis?</t>
  </si>
  <si>
    <t>Céleri</t>
  </si>
  <si>
    <t>Est-ce bleu?</t>
  </si>
  <si>
    <t xml:space="preserve">Non </t>
  </si>
  <si>
    <t>Est-ce un fruit?</t>
  </si>
  <si>
    <t>Est-ce un légume?</t>
  </si>
  <si>
    <t>Le fait-on griller?</t>
  </si>
  <si>
    <t>Est-ce vert?</t>
  </si>
  <si>
    <t>Araignée</t>
  </si>
  <si>
    <t>Est-ce plus petit qu’un oiseau?</t>
  </si>
  <si>
    <t>Est-ce que ça grince?</t>
  </si>
  <si>
    <t>Est-ce une sorte de serpent?</t>
  </si>
  <si>
    <t>Est-ce que ça tisse une toile?</t>
  </si>
  <si>
    <t xml:space="preserve">Gant </t>
  </si>
  <si>
    <t>Ça garde la main au chaud?</t>
  </si>
  <si>
    <t>Est-ce une sorte de vêtement?</t>
  </si>
  <si>
    <t>Est-ce que ça possède des manches?</t>
  </si>
  <si>
    <t>Est-ce bon pour manger?</t>
  </si>
  <si>
    <t>Est-ce un jouet?</t>
  </si>
  <si>
    <t>non</t>
  </si>
  <si>
    <t>Ambulance</t>
  </si>
  <si>
    <t>Ça sert à soigner les animaux?</t>
  </si>
  <si>
    <t>Est-ce une habitation?</t>
  </si>
  <si>
    <t>Est-ce que ça possède des fenêtres?</t>
  </si>
  <si>
    <t>Est-ce un véhicule?</t>
  </si>
  <si>
    <t>Est-ce plus grand qu’un véhicule du feu?</t>
  </si>
  <si>
    <t>Est-ce que ça sonne comme une sirène?</t>
  </si>
  <si>
    <t>mouton</t>
  </si>
  <si>
    <t>mouette</t>
  </si>
  <si>
    <t>P</t>
  </si>
  <si>
    <t>D</t>
  </si>
  <si>
    <t>V</t>
  </si>
  <si>
    <t>M</t>
  </si>
  <si>
    <t>S</t>
  </si>
  <si>
    <t>K</t>
  </si>
  <si>
    <t>X</t>
  </si>
  <si>
    <t>Y</t>
  </si>
  <si>
    <t>H</t>
  </si>
  <si>
    <t>C</t>
  </si>
  <si>
    <t>Z</t>
  </si>
  <si>
    <t>T</t>
  </si>
  <si>
    <t>A</t>
  </si>
  <si>
    <t>E</t>
  </si>
  <si>
    <t>L</t>
  </si>
  <si>
    <t>G</t>
  </si>
  <si>
    <t>U</t>
  </si>
  <si>
    <t>R</t>
  </si>
  <si>
    <t>W</t>
  </si>
  <si>
    <t>N</t>
  </si>
  <si>
    <t>Mot</t>
  </si>
  <si>
    <t>Réponse attendue</t>
  </si>
  <si>
    <t>1- Ruse</t>
  </si>
  <si>
    <t>Astuce</t>
  </si>
  <si>
    <t>2- Renoncer</t>
  </si>
  <si>
    <t>Abandonner</t>
  </si>
  <si>
    <t>3- Bavard</t>
  </si>
  <si>
    <t>Babillard</t>
  </si>
  <si>
    <t>4- Caprice</t>
  </si>
  <si>
    <t>Fantaisie</t>
  </si>
  <si>
    <t>5- Évasion</t>
  </si>
  <si>
    <t>Fuite</t>
  </si>
  <si>
    <t>6- Plaintif</t>
  </si>
  <si>
    <t xml:space="preserve">Gémissant </t>
  </si>
  <si>
    <t>7- Anonymat</t>
  </si>
  <si>
    <t>Sans-nom</t>
  </si>
  <si>
    <t xml:space="preserve">8- Elever </t>
  </si>
  <si>
    <t>Soulever</t>
  </si>
  <si>
    <t>9- Fasciné</t>
  </si>
  <si>
    <t>Charmé</t>
  </si>
  <si>
    <t>10- Fécond</t>
  </si>
  <si>
    <t>Prolifique</t>
  </si>
  <si>
    <t>11- Immerger</t>
  </si>
  <si>
    <t>Plonger</t>
  </si>
  <si>
    <t>12- Courtois</t>
  </si>
  <si>
    <t>Aimable</t>
  </si>
  <si>
    <t>13- Goélette</t>
  </si>
  <si>
    <t>Voilier</t>
  </si>
  <si>
    <t>14- Futile</t>
  </si>
  <si>
    <t>Frivole</t>
  </si>
  <si>
    <t>15- Précis</t>
  </si>
  <si>
    <t>Rigoureux</t>
  </si>
  <si>
    <t>16- Prospérité</t>
  </si>
  <si>
    <t>Opulence</t>
  </si>
  <si>
    <t>17- Médire</t>
  </si>
  <si>
    <t>Calomnier</t>
  </si>
  <si>
    <t>18- Amulette</t>
  </si>
  <si>
    <t>Talisman</t>
  </si>
  <si>
    <t>19- Extravagant</t>
  </si>
  <si>
    <t>Bizarre</t>
  </si>
  <si>
    <t>20- Ressemblance</t>
  </si>
  <si>
    <t>Analogie</t>
  </si>
  <si>
    <t>21- Adjacent</t>
  </si>
  <si>
    <t>Contigu</t>
  </si>
  <si>
    <t>22- Consacrer</t>
  </si>
  <si>
    <t xml:space="preserve">Dédier </t>
  </si>
  <si>
    <t>23- Ebaucher</t>
  </si>
  <si>
    <t xml:space="preserve">Esquisser </t>
  </si>
  <si>
    <t>24- Pompeux</t>
  </si>
  <si>
    <t>Ampoulé</t>
  </si>
  <si>
    <t>25- Couché</t>
  </si>
  <si>
    <t>Etendu</t>
  </si>
  <si>
    <t>26- Diligent</t>
  </si>
  <si>
    <t>Expéditif</t>
  </si>
  <si>
    <t>27- Spécieux</t>
  </si>
  <si>
    <t>Fallacieux</t>
  </si>
  <si>
    <t>28- Témérité</t>
  </si>
  <si>
    <t>Imprudence</t>
  </si>
  <si>
    <t>29- Discourir</t>
  </si>
  <si>
    <t>Haranguer</t>
  </si>
  <si>
    <t xml:space="preserve">30- Concilier </t>
  </si>
  <si>
    <t>Accorder</t>
  </si>
  <si>
    <t>31- Libertin</t>
  </si>
  <si>
    <t xml:space="preserve">Dissolu </t>
  </si>
  <si>
    <t>32- Liberté</t>
  </si>
  <si>
    <t>Licence</t>
  </si>
  <si>
    <t>32- Comminatoire</t>
  </si>
  <si>
    <t xml:space="preserve">Menaçant </t>
  </si>
  <si>
    <t>Phrases</t>
  </si>
  <si>
    <t>Le professeur est un somnifère</t>
  </si>
  <si>
    <t>L’encyclopédie contient beaucoup d’informations</t>
  </si>
  <si>
    <t xml:space="preserve">Mon travail est une prison </t>
  </si>
  <si>
    <t>L’autobus est une tortue</t>
  </si>
  <si>
    <t>Ma mère est un bijou</t>
  </si>
  <si>
    <t>Ce chien est un pot de colle</t>
  </si>
  <si>
    <t>La maison de cet homme est une poubelle</t>
  </si>
  <si>
    <t>Cet exercice de mathématique est une torture</t>
  </si>
  <si>
    <t>Cet enfant est un démon</t>
  </si>
  <si>
    <t>Les ouvriers sont des abeilles</t>
  </si>
  <si>
    <t>L’homme jette son argent par les fenêtres</t>
  </si>
  <si>
    <t>J’ai du pain sur la planche</t>
  </si>
  <si>
    <t>Nous avons enterré la hache de guerre</t>
  </si>
  <si>
    <t>Mon ami a le cœur gros</t>
  </si>
  <si>
    <t>J’ai mis les pieds dans le plat</t>
  </si>
  <si>
    <t>La femme est dans la lune</t>
  </si>
  <si>
    <t>Il a mis de l’eau dans son vin</t>
  </si>
  <si>
    <t>Mon père m’a donné un coup de main</t>
  </si>
  <si>
    <t xml:space="preserve">Ma fille est tombée dans les pommes </t>
  </si>
  <si>
    <t>Mon patron tourne autour du pot</t>
  </si>
  <si>
    <t>Réponses du patient</t>
  </si>
  <si>
    <t>Cheveux</t>
  </si>
  <si>
    <t>O</t>
  </si>
  <si>
    <t>Soumon</t>
  </si>
  <si>
    <t>Cloche</t>
  </si>
  <si>
    <t>Fascine</t>
  </si>
  <si>
    <t>Huif</t>
  </si>
  <si>
    <t>Semonce</t>
  </si>
  <si>
    <t>Canoter</t>
  </si>
  <si>
    <t>Infâme</t>
  </si>
  <si>
    <t>Fourmi</t>
  </si>
  <si>
    <t>Cadenas</t>
  </si>
  <si>
    <t>Racaille</t>
  </si>
  <si>
    <t>Pourcine</t>
  </si>
  <si>
    <t>oeillet</t>
  </si>
  <si>
    <t>Raplaner</t>
  </si>
  <si>
    <t>Plaiser</t>
  </si>
  <si>
    <t>Cerveler</t>
  </si>
  <si>
    <t>Endifier</t>
  </si>
  <si>
    <t>Jamain</t>
  </si>
  <si>
    <t>ennemi</t>
  </si>
  <si>
    <t>pouce</t>
  </si>
  <si>
    <t>metter</t>
  </si>
  <si>
    <t>Fosse</t>
  </si>
  <si>
    <t>Inciter</t>
  </si>
  <si>
    <t>Salière</t>
  </si>
  <si>
    <t>fouet</t>
  </si>
  <si>
    <t>cessure</t>
  </si>
  <si>
    <t>Mappemonde</t>
  </si>
  <si>
    <t>gloque</t>
  </si>
  <si>
    <t>lézard</t>
  </si>
  <si>
    <t>sacher</t>
  </si>
  <si>
    <t>nouer</t>
  </si>
  <si>
    <t>occire</t>
  </si>
  <si>
    <t>Ecouce</t>
  </si>
  <si>
    <t>Osseaux</t>
  </si>
  <si>
    <t>rejoute</t>
  </si>
  <si>
    <t>Escroc</t>
  </si>
  <si>
    <t>parchance</t>
  </si>
  <si>
    <t>Pinceau</t>
  </si>
  <si>
    <t>Poisson</t>
  </si>
  <si>
    <t>Robinet</t>
  </si>
  <si>
    <t>Amadouer</t>
  </si>
  <si>
    <t>Peigne</t>
  </si>
  <si>
    <t>Retruire</t>
  </si>
  <si>
    <t>Crayon</t>
  </si>
  <si>
    <t>sentuelle</t>
  </si>
  <si>
    <t>Alourdir</t>
  </si>
  <si>
    <t>Marteau</t>
  </si>
  <si>
    <t>Esquif</t>
  </si>
  <si>
    <t>Treillage</t>
  </si>
  <si>
    <t>Dauphin</t>
  </si>
  <si>
    <t>Orgueil</t>
  </si>
  <si>
    <t>Amorce</t>
  </si>
  <si>
    <t>Cintre</t>
  </si>
  <si>
    <t>chameau</t>
  </si>
  <si>
    <t>Bouton</t>
  </si>
  <si>
    <t>Capeline</t>
  </si>
  <si>
    <t>Lanière</t>
  </si>
  <si>
    <t>Honteur</t>
  </si>
  <si>
    <t xml:space="preserve">Abêtir </t>
  </si>
  <si>
    <t>Fenêtre</t>
  </si>
  <si>
    <t>Ecureuil</t>
  </si>
  <si>
    <t xml:space="preserve">Caddie </t>
  </si>
  <si>
    <t>détume</t>
  </si>
  <si>
    <t>oeuiller</t>
  </si>
  <si>
    <t>Balai</t>
  </si>
  <si>
    <t>prioche</t>
  </si>
  <si>
    <t>vicelard</t>
  </si>
  <si>
    <t>joueux</t>
  </si>
  <si>
    <t>agire</t>
  </si>
  <si>
    <t>éventail</t>
  </si>
  <si>
    <t>Boutard</t>
  </si>
  <si>
    <t>Panier</t>
  </si>
  <si>
    <t>Citrouille</t>
  </si>
  <si>
    <t xml:space="preserve">Bouilloire </t>
  </si>
  <si>
    <t>Parir</t>
  </si>
  <si>
    <t>remporter</t>
  </si>
  <si>
    <t>procoreux</t>
  </si>
  <si>
    <t xml:space="preserve">Tanin </t>
  </si>
  <si>
    <t>église</t>
  </si>
  <si>
    <t>Indicible</t>
  </si>
  <si>
    <t>réporce</t>
  </si>
  <si>
    <t>mignon</t>
  </si>
  <si>
    <t>Mots réguliers</t>
  </si>
  <si>
    <t>Lecture correcte</t>
  </si>
  <si>
    <t>Dorade</t>
  </si>
  <si>
    <t>Aérodrome</t>
  </si>
  <si>
    <t>Déminage</t>
  </si>
  <si>
    <t>Store</t>
  </si>
  <si>
    <t>Avanie</t>
  </si>
  <si>
    <t>Détention</t>
  </si>
  <si>
    <t>Bottine</t>
  </si>
  <si>
    <t>Courroie</t>
  </si>
  <si>
    <t>Embolie</t>
  </si>
  <si>
    <t>Brochet</t>
  </si>
  <si>
    <t>Cric</t>
  </si>
  <si>
    <t>Elixir</t>
  </si>
  <si>
    <t>Derme</t>
  </si>
  <si>
    <t>Acrobate</t>
  </si>
  <si>
    <t>Cagoule</t>
  </si>
  <si>
    <t>Foison</t>
  </si>
  <si>
    <t>Poulpe</t>
  </si>
  <si>
    <t>Pamphlet</t>
  </si>
  <si>
    <t>Label</t>
  </si>
  <si>
    <t xml:space="preserve">Esquif </t>
  </si>
  <si>
    <t>Mots irréguliers</t>
  </si>
  <si>
    <t>Agenda</t>
  </si>
  <si>
    <t>Respect</t>
  </si>
  <si>
    <t>Yacht</t>
  </si>
  <si>
    <t>Gars</t>
  </si>
  <si>
    <t>Aquarium</t>
  </si>
  <si>
    <t>Net</t>
  </si>
  <si>
    <t>Aquarelle</t>
  </si>
  <si>
    <t>Plomb</t>
  </si>
  <si>
    <t>Compteur</t>
  </si>
  <si>
    <t>Abbaye</t>
  </si>
  <si>
    <t>Aiguille</t>
  </si>
  <si>
    <t>Faisan</t>
  </si>
  <si>
    <t>Zinc</t>
  </si>
  <si>
    <t>Granit</t>
  </si>
  <si>
    <t>Bourg</t>
  </si>
  <si>
    <t>Rhum</t>
  </si>
  <si>
    <t>Poêle</t>
  </si>
  <si>
    <t>Baptême</t>
  </si>
  <si>
    <t>Galop</t>
  </si>
  <si>
    <t xml:space="preserve">Moelle </t>
  </si>
  <si>
    <t>Pseudo-mot</t>
  </si>
  <si>
    <t>Toinpare</t>
  </si>
  <si>
    <t>Reinte</t>
  </si>
  <si>
    <t>Peurbe</t>
  </si>
  <si>
    <t>Bascorni</t>
  </si>
  <si>
    <t>Tolape</t>
  </si>
  <si>
    <t>Tourpeur</t>
  </si>
  <si>
    <t>Godeau</t>
  </si>
  <si>
    <t>Dafineur</t>
  </si>
  <si>
    <t>Coravène</t>
  </si>
  <si>
    <t>Trictour</t>
  </si>
  <si>
    <t>Dapoir</t>
  </si>
  <si>
    <t>Froctare</t>
  </si>
  <si>
    <t>Rasquo</t>
  </si>
  <si>
    <t>Trinspart</t>
  </si>
  <si>
    <t>Grapté</t>
  </si>
  <si>
    <t>Explague</t>
  </si>
  <si>
    <t>Maldre</t>
  </si>
  <si>
    <t>Isdion</t>
  </si>
  <si>
    <t>Proncite</t>
  </si>
  <si>
    <t>scolpe</t>
  </si>
  <si>
    <t>Type d’erreur</t>
  </si>
  <si>
    <t>visuelle</t>
  </si>
  <si>
    <t>Visuo-sémantique</t>
  </si>
  <si>
    <t>Sémantique</t>
  </si>
  <si>
    <t>autre</t>
  </si>
  <si>
    <t>Botte</t>
  </si>
  <si>
    <t>Faon</t>
  </si>
  <si>
    <t>Igloo</t>
  </si>
  <si>
    <t>Arbre</t>
  </si>
  <si>
    <t>Lamas</t>
  </si>
  <si>
    <t>Phoque</t>
  </si>
  <si>
    <t>Rappe</t>
  </si>
  <si>
    <t>Gant</t>
  </si>
  <si>
    <t>Lampe</t>
  </si>
  <si>
    <t>Guitare</t>
  </si>
  <si>
    <t>Bec</t>
  </si>
  <si>
    <t>Ananas</t>
  </si>
  <si>
    <t>Talon</t>
  </si>
  <si>
    <t>Escalier</t>
  </si>
  <si>
    <t>Truelle</t>
  </si>
  <si>
    <t>Radis</t>
  </si>
  <si>
    <t>Marron</t>
  </si>
  <si>
    <t>Oreille</t>
  </si>
  <si>
    <t>Tulipe</t>
  </si>
  <si>
    <t>Lynx</t>
  </si>
  <si>
    <t>Assiette</t>
  </si>
  <si>
    <t>Volcan</t>
  </si>
  <si>
    <t xml:space="preserve">Voiture </t>
  </si>
  <si>
    <t>Gland</t>
  </si>
  <si>
    <t>Lavabo</t>
  </si>
  <si>
    <t>Journal</t>
  </si>
  <si>
    <t>Valise</t>
  </si>
  <si>
    <t>Micro</t>
  </si>
  <si>
    <t>Mouton</t>
  </si>
  <si>
    <t>Couronne</t>
  </si>
  <si>
    <t>Gourde</t>
  </si>
  <si>
    <t>Train</t>
  </si>
  <si>
    <t xml:space="preserve">Plume </t>
  </si>
  <si>
    <t>Château</t>
  </si>
  <si>
    <t>Druide</t>
  </si>
  <si>
    <t>Puits</t>
  </si>
  <si>
    <t xml:space="preserve">Erreur visuelle </t>
  </si>
  <si>
    <t>Score</t>
  </si>
  <si>
    <t>Valéry Giscard d'Estaing</t>
  </si>
  <si>
    <t>Inconnu n°13</t>
  </si>
  <si>
    <t>Dalida</t>
  </si>
  <si>
    <t>Inconnu n°14</t>
  </si>
  <si>
    <t>Inconnu n°07</t>
  </si>
  <si>
    <t>Laurent Fabius</t>
  </si>
  <si>
    <t>Inconnu n°05</t>
  </si>
  <si>
    <t>Chantal Goya</t>
  </si>
  <si>
    <t>Inconnu n°03</t>
  </si>
  <si>
    <t>Michel Sardou</t>
  </si>
  <si>
    <t>Martine Aubry</t>
  </si>
  <si>
    <t>Inconnu n°01</t>
  </si>
  <si>
    <t>Inconnu n°08</t>
  </si>
  <si>
    <t>Jacques Villeret</t>
  </si>
  <si>
    <t>Inconnu n°06</t>
  </si>
  <si>
    <t>Claire Chazal</t>
  </si>
  <si>
    <t>Inconnu n°11</t>
  </si>
  <si>
    <t>Inconnu n°15</t>
  </si>
  <si>
    <t>Patrice Laffont</t>
  </si>
  <si>
    <t>Inconnu n°10</t>
  </si>
  <si>
    <t>Charles Pasqua</t>
  </si>
  <si>
    <t>Lino Ventura</t>
  </si>
  <si>
    <t>Inconnu n°02</t>
  </si>
  <si>
    <t>Jean-Pierre Foucault</t>
  </si>
  <si>
    <t>Inconnu n°16</t>
  </si>
  <si>
    <t>Inconnu n°12</t>
  </si>
  <si>
    <t>Inconnu n°09</t>
  </si>
  <si>
    <t>Eddy Mitchell</t>
  </si>
  <si>
    <t>Gérard Holtz</t>
  </si>
  <si>
    <t>Inconnu n°04</t>
  </si>
  <si>
    <t>Bourvil</t>
  </si>
  <si>
    <t>Jean-Paul Belmondo</t>
  </si>
  <si>
    <t>Françoise Hardy</t>
  </si>
  <si>
    <t>Dave</t>
  </si>
  <si>
    <t>Michel Drucker</t>
  </si>
  <si>
    <t>Raymond Barre</t>
  </si>
  <si>
    <t>Jacques Martin</t>
  </si>
  <si>
    <t>Jean Gabin</t>
  </si>
  <si>
    <t>Sophie Davant</t>
  </si>
  <si>
    <t>Bernard Montiel</t>
  </si>
  <si>
    <t>Arlette Laguiller</t>
  </si>
  <si>
    <t>Michel Rocard</t>
  </si>
  <si>
    <t>Jean Rochefort</t>
  </si>
  <si>
    <t>Louis De Funès</t>
  </si>
  <si>
    <t>Jacques Delors</t>
  </si>
  <si>
    <t>Catherine Deneuve</t>
  </si>
  <si>
    <t>Renaud</t>
  </si>
  <si>
    <t>Serge Gainsbourg</t>
  </si>
  <si>
    <t>Célèbre</t>
  </si>
  <si>
    <t>Lucie Mangeas</t>
  </si>
  <si>
    <t>Inconnu</t>
  </si>
  <si>
    <t>Louis Girrard Dupin</t>
  </si>
  <si>
    <t>Marie Hervieu</t>
  </si>
  <si>
    <t>Lucinda</t>
  </si>
  <si>
    <t>Francis Dulac</t>
  </si>
  <si>
    <t>Philippe Lerendu</t>
  </si>
  <si>
    <t>Jimmy Halliwell</t>
  </si>
  <si>
    <t>Carine Miro</t>
  </si>
  <si>
    <t>Jean-Jacques Hernando</t>
  </si>
  <si>
    <t>Antoine Schultz</t>
  </si>
  <si>
    <t>Georges Piel</t>
  </si>
  <si>
    <t>Bardou</t>
  </si>
  <si>
    <t>Gino Villa</t>
  </si>
  <si>
    <t>Jean-Louis Michaud</t>
  </si>
  <si>
    <t>Jean Hangot</t>
  </si>
  <si>
    <t>Pierre Casmajor</t>
  </si>
  <si>
    <t>allergie</t>
  </si>
  <si>
    <t>demander</t>
  </si>
  <si>
    <t>Total/84</t>
  </si>
  <si>
    <t xml:space="preserve"> </t>
  </si>
  <si>
    <t xml:space="preserve">  </t>
  </si>
  <si>
    <t>Mot/fqc</t>
  </si>
  <si>
    <t>Nom attendu</t>
  </si>
  <si>
    <t>VGD</t>
  </si>
  <si>
    <t>J-P Foucault</t>
  </si>
  <si>
    <t>Jean Paul belmondo</t>
  </si>
  <si>
    <t>histoire</t>
  </si>
  <si>
    <t>Prénom</t>
  </si>
  <si>
    <t>Nom</t>
  </si>
  <si>
    <t>flûte</t>
  </si>
  <si>
    <t>Scores /40</t>
  </si>
  <si>
    <t xml:space="preserve">Cotation : 1 si la réponse est juste ; 0 si la réponse est fausse </t>
  </si>
  <si>
    <t xml:space="preserve">Score en ET </t>
  </si>
  <si>
    <t>Score/40</t>
  </si>
  <si>
    <t>Score en ET</t>
  </si>
  <si>
    <t>Score / 20</t>
  </si>
  <si>
    <t>Nombre d'animaux</t>
  </si>
  <si>
    <t>Nombre de fruits</t>
  </si>
  <si>
    <t>Score noms/39</t>
  </si>
  <si>
    <t>score verbes/20</t>
  </si>
  <si>
    <t>score adj/6</t>
  </si>
  <si>
    <t>score adv/6</t>
  </si>
  <si>
    <t>Score ET</t>
  </si>
  <si>
    <t>Score total /71</t>
  </si>
  <si>
    <t>Mots acceptés</t>
  </si>
  <si>
    <t>Noms</t>
  </si>
  <si>
    <t>Verbes</t>
  </si>
  <si>
    <t xml:space="preserve">Mots acceptés </t>
  </si>
  <si>
    <t>bateau, navire</t>
  </si>
  <si>
    <t>science, biologie, encyclopédie</t>
  </si>
  <si>
    <t>date, calendrier, éphéméride</t>
  </si>
  <si>
    <t>concours, championnat, challenge</t>
  </si>
  <si>
    <t>climat, météo</t>
  </si>
  <si>
    <t>colère, énervement, agressivité, crise</t>
  </si>
  <si>
    <t>téléphone, talkie-walkie</t>
  </si>
  <si>
    <t>politesse, savoir-vivre, morale, éducation, bienséance</t>
  </si>
  <si>
    <t>tambour, batterie</t>
  </si>
  <si>
    <t>tabou, honte, secret</t>
  </si>
  <si>
    <t>abandon, départ, rupture</t>
  </si>
  <si>
    <t>vainqueur, champion, gagnant</t>
  </si>
  <si>
    <t>élection, voix, opinion, referendum, suffrage</t>
  </si>
  <si>
    <t xml:space="preserve">grenouille, crapaud </t>
  </si>
  <si>
    <t>allergie, rejet, irritation, urticaire, bouton</t>
  </si>
  <si>
    <t>mouton, chèvre, brebis, bélier</t>
  </si>
  <si>
    <t>sie</t>
  </si>
  <si>
    <t>cigale, grillon</t>
  </si>
  <si>
    <t xml:space="preserve">aspirateur </t>
  </si>
  <si>
    <t>demander, questionner, interroger</t>
  </si>
  <si>
    <t>construire, bâtir</t>
  </si>
  <si>
    <t>Accepter, accorder, valider, acquiescer, autoriser, approuver</t>
  </si>
  <si>
    <t>Ajouter, additionner, compléter, enrichir</t>
  </si>
  <si>
    <t>améliorer, bonifier</t>
  </si>
  <si>
    <t>compter, calculer, quantifier</t>
  </si>
  <si>
    <t>rire, rigoler</t>
  </si>
  <si>
    <t>effrayer, apeurer, terrifier, terroriser,</t>
  </si>
  <si>
    <t>classer, ranger, hiérarchiser, trier, organiser</t>
  </si>
  <si>
    <t>favoriser, faciliter, avantager, aider, privilégier, valoriser, pistonner</t>
  </si>
  <si>
    <t>subjuguer, charmer, plaire, attirer, envoûter</t>
  </si>
  <si>
    <t>usurper, s'octroyer, voler</t>
  </si>
  <si>
    <t>tousser, éternuer</t>
  </si>
  <si>
    <t xml:space="preserve">clouer, accrocher </t>
  </si>
  <si>
    <t>assez, suffisamment</t>
  </si>
  <si>
    <t>longtemps, longuement</t>
  </si>
  <si>
    <t>subitement, rapidement, soudain, tout à coup</t>
  </si>
  <si>
    <t>fréquemment, habituellement, régulièrement</t>
  </si>
  <si>
    <t>prudemment, précautionneusement, délicatement, doucement, minutieusement, attentivement</t>
  </si>
  <si>
    <t>facile, aisé, simple</t>
  </si>
  <si>
    <t>courageux, téméraire, valeureux, brave</t>
  </si>
  <si>
    <t>gratuit, bénévole, offert, désintéressé, généreux, charitable</t>
  </si>
  <si>
    <t>sceptique, incrédule, réticent, suspicieux, perplexe, douteux</t>
  </si>
  <si>
    <t>utopique, irréel, irréaliste, surnaturel, impossible, improbable</t>
  </si>
  <si>
    <t>banal, basique, courant, classique, ordinaire, quelconque</t>
  </si>
  <si>
    <t>Total nomsl/20</t>
  </si>
  <si>
    <t>Total verbe/6</t>
  </si>
  <si>
    <t>Score total</t>
  </si>
  <si>
    <t>mouton, chèvre, brebis</t>
  </si>
  <si>
    <t>train, locomotive</t>
  </si>
  <si>
    <t>grenouille, crapaud</t>
  </si>
  <si>
    <t>vache, beuglement</t>
  </si>
  <si>
    <t>bateau, navire, paquebot</t>
  </si>
  <si>
    <t>signe, chimpanzé</t>
  </si>
  <si>
    <t>abeillé, ruche, guêpe, mouche</t>
  </si>
  <si>
    <t>cigale, criquet, grillon</t>
  </si>
  <si>
    <t>cloque, église, clocher</t>
  </si>
  <si>
    <t>mouette, goéland</t>
  </si>
  <si>
    <t xml:space="preserve">Score ET </t>
  </si>
  <si>
    <t>score /60</t>
  </si>
  <si>
    <t>Score/20</t>
  </si>
  <si>
    <t>Lettres</t>
  </si>
  <si>
    <t>Score /32</t>
  </si>
  <si>
    <t>Score /40</t>
  </si>
  <si>
    <t xml:space="preserve">Cotation : 2 si la réponse est juste; 1 si aide ou approximation; 0 si la réponse est fausse </t>
  </si>
  <si>
    <t>Total ET</t>
  </si>
  <si>
    <t>Temps en secondes</t>
  </si>
  <si>
    <t xml:space="preserve"> Score ET</t>
  </si>
  <si>
    <t>Score / 32</t>
  </si>
  <si>
    <t>Score /16</t>
  </si>
  <si>
    <t xml:space="preserve">Dénomination </t>
  </si>
  <si>
    <t>Lecture</t>
  </si>
  <si>
    <t>Interférence</t>
  </si>
  <si>
    <t>Nombres de mots en 45 sec.</t>
  </si>
  <si>
    <t>TMT A</t>
  </si>
  <si>
    <t xml:space="preserve">TMT B </t>
  </si>
  <si>
    <t>TMT B-A (interférence)</t>
  </si>
  <si>
    <t>TMT A Temps (sec.)</t>
  </si>
  <si>
    <t>TMT B temps (sec.)</t>
  </si>
  <si>
    <t>Score ET (temps)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</si>
</sst>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ahoma"/>
    </font>
    <font>
      <sz val="11"/>
      <color theme="1"/>
      <name val="Tahoma"/>
    </font>
    <font>
      <sz val="10"/>
      <color theme="1"/>
      <name val="Times New Roman"/>
    </font>
    <font>
      <sz val="11"/>
      <color rgb="FFFF0000"/>
      <name val="Tahoma"/>
    </font>
    <font>
      <b/>
      <sz val="11"/>
      <color rgb="FFFF0000"/>
      <name val="Tahoma"/>
    </font>
    <font>
      <b/>
      <sz val="10"/>
      <color rgb="FFFF0000"/>
      <name val="Times New Roman"/>
    </font>
    <font>
      <sz val="11"/>
      <color rgb="FF000000"/>
      <name val="Tahoma"/>
    </font>
    <font>
      <sz val="11"/>
      <name val="Tahoma"/>
    </font>
    <font>
      <sz val="12"/>
      <color rgb="FF000000"/>
      <name val="Calibri"/>
      <family val="2"/>
      <scheme val="minor"/>
    </font>
    <font>
      <sz val="11"/>
      <color rgb="FF9C0006"/>
      <name val="Tahoma"/>
    </font>
    <font>
      <b/>
      <sz val="12"/>
      <color rgb="FF9C0006"/>
      <name val="Calibri"/>
      <scheme val="minor"/>
    </font>
    <font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sz val="12"/>
      <color theme="1"/>
      <name val="Times New Roman"/>
    </font>
    <font>
      <sz val="14"/>
      <color rgb="FFFF0000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Calibri"/>
      <family val="2"/>
      <scheme val="minor"/>
    </font>
    <font>
      <b/>
      <sz val="11"/>
      <color rgb="FF000000"/>
      <name val="Tahoma"/>
    </font>
    <font>
      <b/>
      <sz val="11"/>
      <color theme="1"/>
      <name val="Times New Roman"/>
    </font>
    <font>
      <sz val="11"/>
      <color rgb="FFFF0000"/>
      <name val="Times New Roman"/>
    </font>
    <font>
      <b/>
      <sz val="12"/>
      <color rgb="FF800000"/>
      <name val="Times New Roman"/>
    </font>
    <font>
      <b/>
      <sz val="12"/>
      <color theme="9"/>
      <name val="Times New Roman"/>
    </font>
    <font>
      <sz val="12"/>
      <color rgb="FF8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76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7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0" xfId="0" applyFont="1"/>
    <xf numFmtId="0" fontId="0" fillId="0" borderId="0" xfId="0" applyFont="1"/>
    <xf numFmtId="0" fontId="0" fillId="0" borderId="4" xfId="0" applyBorder="1"/>
    <xf numFmtId="0" fontId="0" fillId="2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0" fillId="0" borderId="19" xfId="0" applyBorder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0" xfId="0" applyFont="1" applyFill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0" borderId="0" xfId="0" applyFont="1"/>
    <xf numFmtId="0" fontId="9" fillId="0" borderId="4" xfId="0" applyFont="1" applyBorder="1"/>
    <xf numFmtId="0" fontId="12" fillId="0" borderId="4" xfId="0" applyFont="1" applyBorder="1"/>
    <xf numFmtId="0" fontId="12" fillId="0" borderId="0" xfId="0" applyFont="1"/>
    <xf numFmtId="0" fontId="3" fillId="0" borderId="4" xfId="0" applyFont="1" applyBorder="1"/>
    <xf numFmtId="0" fontId="4" fillId="0" borderId="4" xfId="0" applyFont="1" applyBorder="1"/>
    <xf numFmtId="0" fontId="1" fillId="4" borderId="1" xfId="0" applyFont="1" applyFill="1" applyBorder="1"/>
    <xf numFmtId="0" fontId="1" fillId="0" borderId="4" xfId="0" applyFont="1" applyBorder="1"/>
    <xf numFmtId="0" fontId="0" fillId="5" borderId="0" xfId="0" applyFill="1"/>
    <xf numFmtId="0" fontId="0" fillId="4" borderId="1" xfId="0" applyFill="1" applyBorder="1"/>
    <xf numFmtId="0" fontId="11" fillId="0" borderId="19" xfId="0" applyFont="1" applyFill="1" applyBorder="1" applyAlignment="1">
      <alignment vertical="center" wrapText="1"/>
    </xf>
    <xf numFmtId="0" fontId="0" fillId="3" borderId="0" xfId="0" applyFill="1"/>
    <xf numFmtId="0" fontId="19" fillId="3" borderId="0" xfId="0" applyFont="1" applyFill="1"/>
    <xf numFmtId="0" fontId="19" fillId="0" borderId="0" xfId="0" applyFont="1"/>
    <xf numFmtId="0" fontId="20" fillId="0" borderId="4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20" xfId="0" applyFont="1" applyBorder="1"/>
    <xf numFmtId="0" fontId="22" fillId="0" borderId="21" xfId="0" applyFont="1" applyBorder="1"/>
    <xf numFmtId="0" fontId="19" fillId="3" borderId="4" xfId="0" applyFont="1" applyFill="1" applyBorder="1"/>
    <xf numFmtId="0" fontId="19" fillId="0" borderId="4" xfId="0" applyFont="1" applyBorder="1"/>
    <xf numFmtId="0" fontId="21" fillId="0" borderId="4" xfId="0" applyFont="1" applyFill="1" applyBorder="1" applyAlignment="1">
      <alignment vertical="center" wrapText="1"/>
    </xf>
    <xf numFmtId="0" fontId="22" fillId="0" borderId="4" xfId="0" applyFont="1" applyBorder="1"/>
    <xf numFmtId="0" fontId="22" fillId="0" borderId="4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2" fillId="0" borderId="0" xfId="0" applyFont="1"/>
    <xf numFmtId="0" fontId="21" fillId="0" borderId="0" xfId="0" applyFont="1"/>
    <xf numFmtId="0" fontId="23" fillId="3" borderId="12" xfId="0" applyFont="1" applyFill="1" applyBorder="1" applyAlignment="1"/>
    <xf numFmtId="0" fontId="23" fillId="3" borderId="28" xfId="0" applyFont="1" applyFill="1" applyBorder="1" applyAlignment="1"/>
    <xf numFmtId="0" fontId="23" fillId="3" borderId="36" xfId="0" applyFont="1" applyFill="1" applyBorder="1" applyAlignment="1"/>
    <xf numFmtId="0" fontId="23" fillId="0" borderId="4" xfId="0" applyFont="1" applyBorder="1"/>
    <xf numFmtId="0" fontId="21" fillId="0" borderId="4" xfId="0" applyFont="1" applyBorder="1"/>
    <xf numFmtId="0" fontId="23" fillId="3" borderId="41" xfId="0" applyFont="1" applyFill="1" applyBorder="1" applyAlignment="1"/>
    <xf numFmtId="0" fontId="19" fillId="0" borderId="0" xfId="0" applyFont="1" applyBorder="1"/>
    <xf numFmtId="0" fontId="22" fillId="0" borderId="0" xfId="0" applyFont="1" applyBorder="1"/>
    <xf numFmtId="0" fontId="0" fillId="3" borderId="4" xfId="0" applyFill="1" applyBorder="1"/>
    <xf numFmtId="0" fontId="0" fillId="3" borderId="0" xfId="0" applyFill="1" applyBorder="1"/>
    <xf numFmtId="0" fontId="23" fillId="3" borderId="4" xfId="0" applyFont="1" applyFill="1" applyBorder="1" applyAlignment="1">
      <alignment horizontal="center"/>
    </xf>
    <xf numFmtId="0" fontId="23" fillId="3" borderId="0" xfId="0" applyFont="1" applyFill="1" applyBorder="1" applyAlignment="1"/>
    <xf numFmtId="0" fontId="7" fillId="3" borderId="0" xfId="0" applyFont="1" applyFill="1"/>
    <xf numFmtId="0" fontId="7" fillId="3" borderId="0" xfId="0" applyFont="1" applyFill="1" applyBorder="1"/>
    <xf numFmtId="0" fontId="1" fillId="3" borderId="0" xfId="0" applyFont="1" applyFill="1" applyBorder="1"/>
    <xf numFmtId="0" fontId="24" fillId="3" borderId="4" xfId="0" applyFont="1" applyFill="1" applyBorder="1"/>
    <xf numFmtId="1" fontId="19" fillId="0" borderId="4" xfId="0" applyNumberFormat="1" applyFont="1" applyBorder="1"/>
    <xf numFmtId="0" fontId="22" fillId="4" borderId="4" xfId="0" applyFont="1" applyFill="1" applyBorder="1"/>
    <xf numFmtId="1" fontId="22" fillId="4" borderId="4" xfId="0" applyNumberFormat="1" applyFont="1" applyFill="1" applyBorder="1"/>
    <xf numFmtId="0" fontId="19" fillId="5" borderId="4" xfId="0" applyFont="1" applyFill="1" applyBorder="1"/>
    <xf numFmtId="0" fontId="23" fillId="5" borderId="4" xfId="0" applyFont="1" applyFill="1" applyBorder="1"/>
    <xf numFmtId="1" fontId="19" fillId="5" borderId="4" xfId="0" applyNumberFormat="1" applyFont="1" applyFill="1" applyBorder="1"/>
    <xf numFmtId="0" fontId="19" fillId="4" borderId="4" xfId="0" applyFont="1" applyFill="1" applyBorder="1"/>
    <xf numFmtId="1" fontId="22" fillId="0" borderId="4" xfId="0" applyNumberFormat="1" applyFont="1" applyBorder="1"/>
    <xf numFmtId="0" fontId="24" fillId="5" borderId="4" xfId="0" applyFont="1" applyFill="1" applyBorder="1"/>
    <xf numFmtId="0" fontId="23" fillId="5" borderId="4" xfId="0" applyFont="1" applyFill="1" applyBorder="1" applyAlignment="1">
      <alignment horizontal="center"/>
    </xf>
    <xf numFmtId="0" fontId="25" fillId="0" borderId="4" xfId="0" applyFont="1" applyBorder="1"/>
    <xf numFmtId="0" fontId="0" fillId="3" borderId="0" xfId="0" applyFont="1" applyFill="1" applyBorder="1"/>
    <xf numFmtId="0" fontId="19" fillId="0" borderId="27" xfId="0" applyFont="1" applyBorder="1"/>
    <xf numFmtId="0" fontId="27" fillId="0" borderId="4" xfId="0" applyFont="1" applyBorder="1" applyAlignment="1">
      <alignment vertical="center" wrapText="1"/>
    </xf>
    <xf numFmtId="0" fontId="1" fillId="3" borderId="4" xfId="0" applyFont="1" applyFill="1" applyBorder="1"/>
    <xf numFmtId="0" fontId="28" fillId="8" borderId="4" xfId="0" applyFont="1" applyFill="1" applyBorder="1"/>
    <xf numFmtId="0" fontId="3" fillId="0" borderId="0" xfId="0" applyFont="1" applyBorder="1"/>
    <xf numFmtId="0" fontId="1" fillId="3" borderId="1" xfId="0" applyFont="1" applyFill="1" applyBorder="1"/>
    <xf numFmtId="0" fontId="23" fillId="7" borderId="0" xfId="0" applyFont="1" applyFill="1" applyBorder="1" applyAlignment="1">
      <alignment horizontal="center"/>
    </xf>
    <xf numFmtId="0" fontId="29" fillId="7" borderId="0" xfId="0" applyFont="1" applyFill="1" applyBorder="1"/>
    <xf numFmtId="0" fontId="23" fillId="8" borderId="4" xfId="0" applyFont="1" applyFill="1" applyBorder="1"/>
    <xf numFmtId="0" fontId="23" fillId="8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/>
    <xf numFmtId="0" fontId="30" fillId="5" borderId="4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1" fillId="3" borderId="4" xfId="0" applyFont="1" applyFill="1" applyBorder="1"/>
    <xf numFmtId="0" fontId="12" fillId="3" borderId="4" xfId="0" applyFont="1" applyFill="1" applyBorder="1"/>
    <xf numFmtId="0" fontId="0" fillId="0" borderId="4" xfId="0" applyFont="1" applyBorder="1"/>
    <xf numFmtId="0" fontId="11" fillId="0" borderId="46" xfId="0" applyFont="1" applyFill="1" applyBorder="1" applyAlignment="1">
      <alignment vertical="center" wrapText="1"/>
    </xf>
    <xf numFmtId="0" fontId="23" fillId="7" borderId="12" xfId="0" applyFont="1" applyFill="1" applyBorder="1"/>
    <xf numFmtId="0" fontId="23" fillId="7" borderId="28" xfId="0" applyFont="1" applyFill="1" applyBorder="1"/>
    <xf numFmtId="0" fontId="30" fillId="0" borderId="31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37" xfId="0" applyFont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0" borderId="37" xfId="0" applyFont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0" fontId="17" fillId="6" borderId="17" xfId="0" applyFont="1" applyFill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" fillId="3" borderId="22" xfId="0" applyFont="1" applyFill="1" applyBorder="1" applyAlignment="1"/>
    <xf numFmtId="0" fontId="1" fillId="3" borderId="23" xfId="0" applyFont="1" applyFill="1" applyBorder="1" applyAlignment="1"/>
    <xf numFmtId="0" fontId="1" fillId="3" borderId="24" xfId="0" applyFont="1" applyFill="1" applyBorder="1" applyAlignment="1"/>
    <xf numFmtId="0" fontId="31" fillId="0" borderId="5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justify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3" fillId="0" borderId="2" xfId="0" applyFont="1" applyFill="1" applyBorder="1"/>
    <xf numFmtId="0" fontId="22" fillId="0" borderId="3" xfId="0" applyFont="1" applyFill="1" applyBorder="1" applyAlignment="1">
      <alignment horizontal="left"/>
    </xf>
    <xf numFmtId="0" fontId="23" fillId="0" borderId="3" xfId="0" applyFont="1" applyFill="1" applyBorder="1"/>
    <xf numFmtId="0" fontId="23" fillId="0" borderId="1" xfId="0" applyFont="1" applyBorder="1"/>
    <xf numFmtId="0" fontId="19" fillId="0" borderId="0" xfId="0" applyFont="1" applyFill="1"/>
    <xf numFmtId="0" fontId="32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2" fillId="0" borderId="19" xfId="0" applyFont="1" applyBorder="1"/>
    <xf numFmtId="0" fontId="23" fillId="0" borderId="20" xfId="0" applyFont="1" applyBorder="1"/>
    <xf numFmtId="0" fontId="32" fillId="0" borderId="46" xfId="0" applyFont="1" applyFill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22" fillId="0" borderId="20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6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/>
    <xf numFmtId="0" fontId="19" fillId="0" borderId="21" xfId="0" applyFont="1" applyBorder="1"/>
    <xf numFmtId="0" fontId="19" fillId="0" borderId="1" xfId="0" applyFont="1" applyBorder="1"/>
    <xf numFmtId="0" fontId="22" fillId="3" borderId="0" xfId="0" applyFont="1" applyFill="1" applyBorder="1" applyAlignment="1">
      <alignment wrapText="1"/>
    </xf>
    <xf numFmtId="0" fontId="13" fillId="0" borderId="40" xfId="0" applyFont="1" applyFill="1" applyBorder="1" applyAlignment="1">
      <alignment vertical="center" wrapText="1"/>
    </xf>
    <xf numFmtId="0" fontId="19" fillId="3" borderId="7" xfId="0" applyFont="1" applyFill="1" applyBorder="1"/>
    <xf numFmtId="0" fontId="19" fillId="3" borderId="8" xfId="0" applyFont="1" applyFill="1" applyBorder="1"/>
    <xf numFmtId="0" fontId="22" fillId="0" borderId="7" xfId="0" applyFont="1" applyBorder="1"/>
    <xf numFmtId="0" fontId="22" fillId="0" borderId="8" xfId="0" applyFont="1" applyBorder="1"/>
    <xf numFmtId="0" fontId="22" fillId="0" borderId="15" xfId="0" applyFont="1" applyBorder="1"/>
    <xf numFmtId="0" fontId="22" fillId="0" borderId="9" xfId="0" applyFont="1" applyBorder="1"/>
    <xf numFmtId="0" fontId="22" fillId="0" borderId="14" xfId="0" applyFont="1" applyBorder="1"/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0" fontId="24" fillId="3" borderId="0" xfId="0" applyFont="1" applyFill="1"/>
    <xf numFmtId="0" fontId="10" fillId="3" borderId="7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33" fillId="0" borderId="8" xfId="0" applyFont="1" applyBorder="1"/>
    <xf numFmtId="0" fontId="10" fillId="3" borderId="16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33" fillId="0" borderId="17" xfId="0" applyFont="1" applyBorder="1"/>
    <xf numFmtId="0" fontId="23" fillId="3" borderId="1" xfId="0" applyFont="1" applyFill="1" applyBorder="1"/>
    <xf numFmtId="0" fontId="23" fillId="3" borderId="19" xfId="0" applyFont="1" applyFill="1" applyBorder="1"/>
    <xf numFmtId="0" fontId="23" fillId="3" borderId="20" xfId="0" applyFont="1" applyFill="1" applyBorder="1"/>
    <xf numFmtId="0" fontId="23" fillId="0" borderId="21" xfId="0" applyFont="1" applyBorder="1"/>
    <xf numFmtId="0" fontId="34" fillId="3" borderId="20" xfId="0" applyFont="1" applyFill="1" applyBorder="1"/>
    <xf numFmtId="0" fontId="34" fillId="0" borderId="20" xfId="0" applyFont="1" applyBorder="1"/>
    <xf numFmtId="0" fontId="33" fillId="0" borderId="0" xfId="0" applyFont="1"/>
    <xf numFmtId="0" fontId="23" fillId="0" borderId="14" xfId="0" applyFont="1" applyBorder="1"/>
    <xf numFmtId="0" fontId="23" fillId="0" borderId="0" xfId="0" applyFont="1"/>
    <xf numFmtId="0" fontId="24" fillId="0" borderId="0" xfId="0" applyFont="1"/>
    <xf numFmtId="0" fontId="35" fillId="0" borderId="8" xfId="0" applyFont="1" applyBorder="1"/>
    <xf numFmtId="0" fontId="35" fillId="0" borderId="17" xfId="0" applyFont="1" applyBorder="1"/>
    <xf numFmtId="0" fontId="35" fillId="0" borderId="0" xfId="0" applyFont="1"/>
    <xf numFmtId="0" fontId="23" fillId="0" borderId="15" xfId="0" applyFont="1" applyBorder="1"/>
    <xf numFmtId="0" fontId="23" fillId="0" borderId="42" xfId="0" applyFont="1" applyBorder="1"/>
    <xf numFmtId="0" fontId="23" fillId="0" borderId="43" xfId="0" applyFont="1" applyBorder="1"/>
    <xf numFmtId="0" fontId="19" fillId="0" borderId="0" xfId="0" applyFont="1" applyAlignment="1">
      <alignment horizontal="left"/>
    </xf>
    <xf numFmtId="0" fontId="11" fillId="3" borderId="0" xfId="0" applyFont="1" applyFill="1"/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41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wrapText="1"/>
    </xf>
    <xf numFmtId="0" fontId="23" fillId="0" borderId="4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2" fillId="3" borderId="45" xfId="0" applyFont="1" applyFill="1" applyBorder="1" applyAlignment="1">
      <alignment horizontal="center" wrapText="1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</cellXfs>
  <cellStyles count="17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44"/>
  <sheetViews>
    <sheetView tabSelected="1" workbookViewId="0">
      <selection activeCell="C3" sqref="C3"/>
    </sheetView>
  </sheetViews>
  <sheetFormatPr baseColWidth="10" defaultRowHeight="15" x14ac:dyDescent="0"/>
  <cols>
    <col min="1" max="1" width="4.1640625" style="52" customWidth="1"/>
    <col min="2" max="2" width="10.83203125" style="52"/>
    <col min="3" max="3" width="14.6640625" style="52" customWidth="1"/>
    <col min="4" max="4" width="12.83203125" style="52" customWidth="1"/>
    <col min="5" max="5" width="14.83203125" style="52" customWidth="1"/>
    <col min="6" max="6" width="9.5" style="52" customWidth="1"/>
    <col min="7" max="16384" width="10.83203125" style="52"/>
  </cols>
  <sheetData>
    <row r="1" spans="1:6" s="51" customFormat="1">
      <c r="A1" s="57"/>
      <c r="B1" s="221" t="s">
        <v>630</v>
      </c>
      <c r="C1" s="221"/>
      <c r="D1" s="221"/>
      <c r="E1" s="221"/>
      <c r="F1" s="221"/>
    </row>
    <row r="2" spans="1:6" ht="30">
      <c r="A2" s="58"/>
      <c r="B2" s="53" t="s">
        <v>70</v>
      </c>
      <c r="C2" s="53" t="s">
        <v>71</v>
      </c>
      <c r="D2" s="53" t="s">
        <v>72</v>
      </c>
      <c r="E2" s="53" t="s">
        <v>73</v>
      </c>
      <c r="F2" s="53" t="s">
        <v>547</v>
      </c>
    </row>
    <row r="3" spans="1:6">
      <c r="A3" s="58">
        <v>1</v>
      </c>
      <c r="B3" s="59" t="s">
        <v>74</v>
      </c>
      <c r="C3" s="53"/>
      <c r="D3" s="53"/>
      <c r="E3" s="53"/>
      <c r="F3" s="53"/>
    </row>
    <row r="4" spans="1:6">
      <c r="A4" s="58">
        <v>2</v>
      </c>
      <c r="B4" s="59" t="s">
        <v>75</v>
      </c>
      <c r="C4" s="53"/>
      <c r="D4" s="53"/>
      <c r="E4" s="53"/>
      <c r="F4" s="53"/>
    </row>
    <row r="5" spans="1:6">
      <c r="A5" s="58">
        <v>3</v>
      </c>
      <c r="B5" s="59" t="s">
        <v>76</v>
      </c>
      <c r="C5" s="53"/>
      <c r="D5" s="53"/>
      <c r="E5" s="53"/>
      <c r="F5" s="53"/>
    </row>
    <row r="6" spans="1:6">
      <c r="A6" s="58">
        <v>4</v>
      </c>
      <c r="B6" s="59" t="s">
        <v>77</v>
      </c>
      <c r="C6" s="53"/>
      <c r="D6" s="53"/>
      <c r="E6" s="53"/>
      <c r="F6" s="53"/>
    </row>
    <row r="7" spans="1:6">
      <c r="A7" s="58">
        <v>5</v>
      </c>
      <c r="B7" s="59" t="s">
        <v>78</v>
      </c>
      <c r="C7" s="53"/>
      <c r="D7" s="53"/>
      <c r="E7" s="53"/>
      <c r="F7" s="53"/>
    </row>
    <row r="8" spans="1:6">
      <c r="A8" s="58">
        <v>6</v>
      </c>
      <c r="B8" s="59" t="s">
        <v>79</v>
      </c>
      <c r="C8" s="53"/>
      <c r="D8" s="53"/>
      <c r="E8" s="53"/>
      <c r="F8" s="53"/>
    </row>
    <row r="9" spans="1:6">
      <c r="A9" s="58">
        <v>7</v>
      </c>
      <c r="B9" s="59" t="s">
        <v>80</v>
      </c>
      <c r="C9" s="53"/>
      <c r="D9" s="53"/>
      <c r="E9" s="53"/>
      <c r="F9" s="53"/>
    </row>
    <row r="10" spans="1:6">
      <c r="A10" s="58">
        <v>8</v>
      </c>
      <c r="B10" s="59" t="s">
        <v>81</v>
      </c>
      <c r="C10" s="53"/>
      <c r="D10" s="53"/>
      <c r="E10" s="53"/>
      <c r="F10" s="53"/>
    </row>
    <row r="11" spans="1:6">
      <c r="A11" s="58">
        <v>9</v>
      </c>
      <c r="B11" s="59" t="s">
        <v>82</v>
      </c>
      <c r="C11" s="53"/>
      <c r="D11" s="53"/>
      <c r="E11" s="53"/>
      <c r="F11" s="53"/>
    </row>
    <row r="12" spans="1:6">
      <c r="A12" s="58">
        <v>10</v>
      </c>
      <c r="B12" s="59" t="s">
        <v>83</v>
      </c>
      <c r="C12" s="53"/>
      <c r="D12" s="53"/>
      <c r="E12" s="53"/>
      <c r="F12" s="53"/>
    </row>
    <row r="13" spans="1:6">
      <c r="A13" s="58">
        <v>11</v>
      </c>
      <c r="B13" s="59" t="s">
        <v>84</v>
      </c>
      <c r="C13" s="53"/>
      <c r="D13" s="53"/>
      <c r="E13" s="53"/>
      <c r="F13" s="53"/>
    </row>
    <row r="14" spans="1:6">
      <c r="A14" s="58">
        <v>12</v>
      </c>
      <c r="B14" s="59" t="s">
        <v>85</v>
      </c>
      <c r="C14" s="53"/>
      <c r="D14" s="53"/>
      <c r="E14" s="53"/>
      <c r="F14" s="53"/>
    </row>
    <row r="15" spans="1:6">
      <c r="A15" s="58">
        <v>13</v>
      </c>
      <c r="B15" s="59" t="s">
        <v>86</v>
      </c>
      <c r="C15" s="53"/>
      <c r="D15" s="53"/>
      <c r="E15" s="53"/>
      <c r="F15" s="53"/>
    </row>
    <row r="16" spans="1:6">
      <c r="A16" s="58">
        <v>14</v>
      </c>
      <c r="B16" s="59" t="s">
        <v>87</v>
      </c>
      <c r="C16" s="53"/>
      <c r="D16" s="53"/>
      <c r="E16" s="53"/>
      <c r="F16" s="53"/>
    </row>
    <row r="17" spans="1:6">
      <c r="A17" s="58">
        <v>15</v>
      </c>
      <c r="B17" s="59" t="s">
        <v>88</v>
      </c>
      <c r="C17" s="53"/>
      <c r="D17" s="53"/>
      <c r="E17" s="53"/>
      <c r="F17" s="53"/>
    </row>
    <row r="18" spans="1:6">
      <c r="A18" s="58">
        <v>16</v>
      </c>
      <c r="B18" s="59" t="s">
        <v>89</v>
      </c>
      <c r="C18" s="53"/>
      <c r="D18" s="53"/>
      <c r="E18" s="53"/>
      <c r="F18" s="53"/>
    </row>
    <row r="19" spans="1:6" ht="30">
      <c r="A19" s="58">
        <v>17</v>
      </c>
      <c r="B19" s="59" t="s">
        <v>90</v>
      </c>
      <c r="C19" s="53"/>
      <c r="D19" s="53"/>
      <c r="E19" s="53"/>
      <c r="F19" s="53"/>
    </row>
    <row r="20" spans="1:6">
      <c r="A20" s="58">
        <v>18</v>
      </c>
      <c r="B20" s="59" t="s">
        <v>91</v>
      </c>
      <c r="C20" s="53"/>
      <c r="D20" s="53"/>
      <c r="E20" s="53"/>
      <c r="F20" s="53"/>
    </row>
    <row r="21" spans="1:6">
      <c r="A21" s="58">
        <v>19</v>
      </c>
      <c r="B21" s="59" t="s">
        <v>92</v>
      </c>
      <c r="C21" s="53"/>
      <c r="D21" s="53"/>
      <c r="E21" s="53"/>
      <c r="F21" s="53"/>
    </row>
    <row r="22" spans="1:6">
      <c r="A22" s="58">
        <v>20</v>
      </c>
      <c r="B22" s="59" t="s">
        <v>93</v>
      </c>
      <c r="C22" s="53"/>
      <c r="D22" s="53"/>
      <c r="E22" s="53"/>
      <c r="F22" s="53"/>
    </row>
    <row r="23" spans="1:6">
      <c r="A23" s="58">
        <v>21</v>
      </c>
      <c r="B23" s="59" t="s">
        <v>94</v>
      </c>
      <c r="C23" s="53"/>
      <c r="D23" s="53"/>
      <c r="E23" s="53"/>
      <c r="F23" s="53"/>
    </row>
    <row r="24" spans="1:6">
      <c r="A24" s="58">
        <v>22</v>
      </c>
      <c r="B24" s="59" t="s">
        <v>95</v>
      </c>
      <c r="C24" s="53"/>
      <c r="D24" s="53"/>
      <c r="E24" s="53"/>
      <c r="F24" s="53"/>
    </row>
    <row r="25" spans="1:6">
      <c r="A25" s="58">
        <v>23</v>
      </c>
      <c r="B25" s="59" t="s">
        <v>96</v>
      </c>
      <c r="C25" s="53"/>
      <c r="D25" s="53"/>
      <c r="E25" s="53"/>
      <c r="F25" s="53"/>
    </row>
    <row r="26" spans="1:6">
      <c r="A26" s="58">
        <v>24</v>
      </c>
      <c r="B26" s="59" t="s">
        <v>97</v>
      </c>
      <c r="C26" s="53"/>
      <c r="D26" s="53"/>
      <c r="E26" s="53"/>
      <c r="F26" s="53"/>
    </row>
    <row r="27" spans="1:6">
      <c r="A27" s="58">
        <v>25</v>
      </c>
      <c r="B27" s="59" t="s">
        <v>98</v>
      </c>
      <c r="C27" s="53"/>
      <c r="D27" s="53"/>
      <c r="E27" s="53"/>
      <c r="F27" s="53"/>
    </row>
    <row r="28" spans="1:6">
      <c r="A28" s="58">
        <v>26</v>
      </c>
      <c r="B28" s="59" t="s">
        <v>99</v>
      </c>
      <c r="C28" s="53"/>
      <c r="D28" s="53"/>
      <c r="E28" s="53"/>
      <c r="F28" s="53"/>
    </row>
    <row r="29" spans="1:6">
      <c r="A29" s="58">
        <v>27</v>
      </c>
      <c r="B29" s="59" t="s">
        <v>100</v>
      </c>
      <c r="C29" s="53"/>
      <c r="D29" s="53"/>
      <c r="E29" s="53"/>
      <c r="F29" s="53"/>
    </row>
    <row r="30" spans="1:6">
      <c r="A30" s="58">
        <v>28</v>
      </c>
      <c r="B30" s="59" t="s">
        <v>101</v>
      </c>
      <c r="C30" s="53"/>
      <c r="D30" s="53"/>
      <c r="E30" s="53"/>
      <c r="F30" s="53"/>
    </row>
    <row r="31" spans="1:6">
      <c r="A31" s="58">
        <v>29</v>
      </c>
      <c r="B31" s="59" t="s">
        <v>102</v>
      </c>
      <c r="C31" s="53"/>
      <c r="D31" s="53"/>
      <c r="E31" s="53"/>
      <c r="F31" s="53"/>
    </row>
    <row r="32" spans="1:6">
      <c r="A32" s="58">
        <v>30</v>
      </c>
      <c r="B32" s="59" t="s">
        <v>103</v>
      </c>
      <c r="C32" s="53"/>
      <c r="D32" s="53"/>
      <c r="E32" s="53"/>
      <c r="F32" s="53"/>
    </row>
    <row r="33" spans="1:6">
      <c r="A33" s="58">
        <v>31</v>
      </c>
      <c r="B33" s="59" t="s">
        <v>104</v>
      </c>
      <c r="C33" s="53"/>
      <c r="D33" s="53"/>
      <c r="E33" s="53"/>
      <c r="F33" s="53"/>
    </row>
    <row r="34" spans="1:6">
      <c r="A34" s="58">
        <v>32</v>
      </c>
      <c r="B34" s="59" t="s">
        <v>105</v>
      </c>
      <c r="C34" s="53"/>
      <c r="D34" s="53"/>
      <c r="E34" s="53"/>
      <c r="F34" s="53"/>
    </row>
    <row r="35" spans="1:6" ht="30">
      <c r="A35" s="58">
        <v>33</v>
      </c>
      <c r="B35" s="59" t="s">
        <v>106</v>
      </c>
      <c r="C35" s="53"/>
      <c r="D35" s="53"/>
      <c r="E35" s="53"/>
      <c r="F35" s="53"/>
    </row>
    <row r="36" spans="1:6">
      <c r="A36" s="58">
        <v>34</v>
      </c>
      <c r="B36" s="59" t="s">
        <v>107</v>
      </c>
      <c r="C36" s="53"/>
      <c r="D36" s="53"/>
      <c r="E36" s="53"/>
      <c r="F36" s="53"/>
    </row>
    <row r="37" spans="1:6">
      <c r="A37" s="58">
        <v>35</v>
      </c>
      <c r="B37" s="59" t="s">
        <v>108</v>
      </c>
      <c r="C37" s="53"/>
      <c r="D37" s="53"/>
      <c r="E37" s="53"/>
      <c r="F37" s="53"/>
    </row>
    <row r="38" spans="1:6">
      <c r="A38" s="58">
        <v>36</v>
      </c>
      <c r="B38" s="59" t="s">
        <v>109</v>
      </c>
      <c r="C38" s="53"/>
      <c r="D38" s="53"/>
      <c r="E38" s="53"/>
      <c r="F38" s="53"/>
    </row>
    <row r="39" spans="1:6">
      <c r="A39" s="58">
        <v>37</v>
      </c>
      <c r="B39" s="59" t="s">
        <v>110</v>
      </c>
      <c r="C39" s="53"/>
      <c r="D39" s="53"/>
      <c r="E39" s="53"/>
      <c r="F39" s="53"/>
    </row>
    <row r="40" spans="1:6">
      <c r="A40" s="58">
        <v>38</v>
      </c>
      <c r="B40" s="59" t="s">
        <v>111</v>
      </c>
      <c r="C40" s="53"/>
      <c r="D40" s="53"/>
      <c r="E40" s="53"/>
      <c r="F40" s="53"/>
    </row>
    <row r="41" spans="1:6">
      <c r="A41" s="58">
        <v>39</v>
      </c>
      <c r="B41" s="59" t="s">
        <v>112</v>
      </c>
      <c r="C41" s="53"/>
      <c r="D41" s="53"/>
      <c r="E41" s="53"/>
      <c r="F41" s="53"/>
    </row>
    <row r="42" spans="1:6" ht="16" thickBot="1">
      <c r="A42" s="58">
        <v>40</v>
      </c>
      <c r="B42" s="59" t="s">
        <v>113</v>
      </c>
      <c r="C42" s="53"/>
      <c r="D42" s="53"/>
      <c r="E42" s="53"/>
      <c r="F42" s="53"/>
    </row>
    <row r="43" spans="1:6" s="54" customFormat="1" ht="16" thickBot="1">
      <c r="A43" s="60"/>
      <c r="B43" s="61" t="s">
        <v>629</v>
      </c>
      <c r="C43" s="60">
        <f>SUM(C3:C42)</f>
        <v>0</v>
      </c>
      <c r="D43" s="60"/>
      <c r="E43" s="60"/>
      <c r="F43" s="60"/>
    </row>
    <row r="44" spans="1:6">
      <c r="B44" s="64" t="s">
        <v>631</v>
      </c>
      <c r="C44" s="52">
        <f>(C43-38.99019608)/1.21455772</f>
        <v>-32.102382157679585</v>
      </c>
    </row>
  </sheetData>
  <mergeCells count="1">
    <mergeCell ref="B1:F1"/>
  </mergeCells>
  <conditionalFormatting sqref="C1:C43 C103:C1048576">
    <cfRule type="cellIs" dxfId="31" priority="22" operator="equal">
      <formula>0</formula>
    </cfRule>
  </conditionalFormatting>
  <conditionalFormatting sqref="D3:F42">
    <cfRule type="containsText" dxfId="30" priority="9" operator="containsText" text="*">
      <formula>NOT(ISERROR(SEARCH("*",D3)))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24"/>
  <sheetViews>
    <sheetView workbookViewId="0">
      <selection activeCell="C3" sqref="C3:C22"/>
    </sheetView>
  </sheetViews>
  <sheetFormatPr baseColWidth="10" defaultRowHeight="15" x14ac:dyDescent="0"/>
  <cols>
    <col min="1" max="1" width="10.83203125" style="4"/>
    <col min="2" max="2" width="21.6640625" customWidth="1"/>
  </cols>
  <sheetData>
    <row r="1" spans="1:3" s="50" customFormat="1">
      <c r="A1" s="130" t="s">
        <v>630</v>
      </c>
      <c r="B1" s="131"/>
      <c r="C1" s="132"/>
    </row>
    <row r="2" spans="1:3">
      <c r="A2" s="23"/>
      <c r="B2" s="11" t="s">
        <v>707</v>
      </c>
      <c r="C2" s="17" t="s">
        <v>174</v>
      </c>
    </row>
    <row r="3" spans="1:3">
      <c r="A3" s="23">
        <v>1</v>
      </c>
      <c r="B3" s="11" t="s">
        <v>249</v>
      </c>
      <c r="C3" s="17"/>
    </row>
    <row r="4" spans="1:3">
      <c r="A4" s="23">
        <v>2</v>
      </c>
      <c r="B4" s="11" t="s">
        <v>250</v>
      </c>
      <c r="C4" s="17"/>
    </row>
    <row r="5" spans="1:3">
      <c r="A5" s="23">
        <v>3</v>
      </c>
      <c r="B5" s="11" t="s">
        <v>251</v>
      </c>
      <c r="C5" s="17"/>
    </row>
    <row r="6" spans="1:3">
      <c r="A6" s="23">
        <v>4</v>
      </c>
      <c r="B6" s="11" t="s">
        <v>252</v>
      </c>
      <c r="C6" s="17"/>
    </row>
    <row r="7" spans="1:3">
      <c r="A7" s="23">
        <v>5</v>
      </c>
      <c r="B7" s="11" t="s">
        <v>253</v>
      </c>
      <c r="C7" s="17"/>
    </row>
    <row r="8" spans="1:3">
      <c r="A8" s="23">
        <v>6</v>
      </c>
      <c r="B8" s="11" t="s">
        <v>254</v>
      </c>
      <c r="C8" s="17"/>
    </row>
    <row r="9" spans="1:3">
      <c r="A9" s="23">
        <v>7</v>
      </c>
      <c r="B9" s="11" t="s">
        <v>255</v>
      </c>
      <c r="C9" s="17"/>
    </row>
    <row r="10" spans="1:3">
      <c r="A10" s="23">
        <v>8</v>
      </c>
      <c r="B10" s="11" t="s">
        <v>256</v>
      </c>
      <c r="C10" s="17"/>
    </row>
    <row r="11" spans="1:3">
      <c r="A11" s="23">
        <v>9</v>
      </c>
      <c r="B11" s="11" t="s">
        <v>257</v>
      </c>
      <c r="C11" s="17"/>
    </row>
    <row r="12" spans="1:3">
      <c r="A12" s="23">
        <v>10</v>
      </c>
      <c r="B12" s="11" t="s">
        <v>258</v>
      </c>
      <c r="C12" s="17"/>
    </row>
    <row r="13" spans="1:3">
      <c r="A13" s="23">
        <v>11</v>
      </c>
      <c r="B13" s="11" t="s">
        <v>259</v>
      </c>
      <c r="C13" s="17"/>
    </row>
    <row r="14" spans="1:3">
      <c r="A14" s="23">
        <v>12</v>
      </c>
      <c r="B14" s="11" t="s">
        <v>260</v>
      </c>
      <c r="C14" s="17"/>
    </row>
    <row r="15" spans="1:3">
      <c r="A15" s="23">
        <v>13</v>
      </c>
      <c r="B15" s="11" t="s">
        <v>261</v>
      </c>
      <c r="C15" s="17"/>
    </row>
    <row r="16" spans="1:3">
      <c r="A16" s="23">
        <v>14</v>
      </c>
      <c r="B16" s="11" t="s">
        <v>262</v>
      </c>
      <c r="C16" s="17"/>
    </row>
    <row r="17" spans="1:3">
      <c r="A17" s="23">
        <v>15</v>
      </c>
      <c r="B17" s="11" t="s">
        <v>263</v>
      </c>
      <c r="C17" s="17"/>
    </row>
    <row r="18" spans="1:3">
      <c r="A18" s="23">
        <v>16</v>
      </c>
      <c r="B18" s="11" t="s">
        <v>264</v>
      </c>
      <c r="C18" s="17"/>
    </row>
    <row r="19" spans="1:3">
      <c r="A19" s="23">
        <v>17</v>
      </c>
      <c r="B19" s="11" t="s">
        <v>265</v>
      </c>
      <c r="C19" s="17"/>
    </row>
    <row r="20" spans="1:3">
      <c r="A20" s="23">
        <v>18</v>
      </c>
      <c r="B20" s="11" t="s">
        <v>266</v>
      </c>
      <c r="C20" s="17"/>
    </row>
    <row r="21" spans="1:3">
      <c r="A21" s="23">
        <v>19</v>
      </c>
      <c r="B21" s="11" t="s">
        <v>267</v>
      </c>
      <c r="C21" s="17"/>
    </row>
    <row r="22" spans="1:3" ht="16" thickBot="1">
      <c r="A22" s="24">
        <v>20</v>
      </c>
      <c r="B22" s="28" t="s">
        <v>268</v>
      </c>
      <c r="C22" s="25"/>
    </row>
    <row r="23" spans="1:3" s="8" customFormat="1" ht="16" thickBot="1">
      <c r="A23" s="10" t="s">
        <v>706</v>
      </c>
      <c r="B23" s="240">
        <f>SUM(C3:C22)</f>
        <v>0</v>
      </c>
      <c r="C23" s="241"/>
    </row>
    <row r="24" spans="1:3">
      <c r="A24" t="s">
        <v>641</v>
      </c>
      <c r="B24" s="227">
        <f>(B23-19.26470588)/0.628158878</f>
        <v>-30.668524404744623</v>
      </c>
      <c r="C24" s="227"/>
    </row>
  </sheetData>
  <mergeCells count="2">
    <mergeCell ref="B23:C23"/>
    <mergeCell ref="B24:C24"/>
  </mergeCells>
  <conditionalFormatting sqref="C3:C22">
    <cfRule type="cellIs" dxfId="17" priority="2" operator="equal">
      <formula>0</formula>
    </cfRule>
    <cfRule type="cellIs" dxfId="16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104"/>
  <sheetViews>
    <sheetView workbookViewId="0">
      <selection sqref="A1:C1"/>
    </sheetView>
  </sheetViews>
  <sheetFormatPr baseColWidth="10" defaultRowHeight="15" x14ac:dyDescent="0"/>
  <cols>
    <col min="1" max="1" width="19.33203125" style="143" customWidth="1"/>
    <col min="2" max="2" width="19" style="143" customWidth="1"/>
    <col min="3" max="16384" width="10.83203125" style="52"/>
  </cols>
  <sheetData>
    <row r="1" spans="1:3" s="51" customFormat="1" ht="16" thickBot="1">
      <c r="A1" s="242" t="s">
        <v>630</v>
      </c>
      <c r="B1" s="242"/>
      <c r="C1" s="242"/>
    </row>
    <row r="2" spans="1:3">
      <c r="A2" s="133" t="s">
        <v>269</v>
      </c>
      <c r="B2" s="134" t="s">
        <v>270</v>
      </c>
      <c r="C2" s="134" t="s">
        <v>548</v>
      </c>
    </row>
    <row r="3" spans="1:3">
      <c r="A3" s="135" t="s">
        <v>271</v>
      </c>
      <c r="B3" s="136" t="s">
        <v>272</v>
      </c>
      <c r="C3" s="136"/>
    </row>
    <row r="4" spans="1:3">
      <c r="A4" s="135" t="s">
        <v>273</v>
      </c>
      <c r="B4" s="136" t="s">
        <v>274</v>
      </c>
      <c r="C4" s="136"/>
    </row>
    <row r="5" spans="1:3">
      <c r="A5" s="135" t="s">
        <v>275</v>
      </c>
      <c r="B5" s="136" t="s">
        <v>276</v>
      </c>
      <c r="C5" s="136"/>
    </row>
    <row r="6" spans="1:3">
      <c r="A6" s="135" t="s">
        <v>277</v>
      </c>
      <c r="B6" s="136" t="s">
        <v>278</v>
      </c>
      <c r="C6" s="136"/>
    </row>
    <row r="7" spans="1:3">
      <c r="A7" s="135" t="s">
        <v>279</v>
      </c>
      <c r="B7" s="136" t="s">
        <v>280</v>
      </c>
      <c r="C7" s="136"/>
    </row>
    <row r="8" spans="1:3">
      <c r="A8" s="135" t="s">
        <v>281</v>
      </c>
      <c r="B8" s="136" t="s">
        <v>282</v>
      </c>
      <c r="C8" s="136"/>
    </row>
    <row r="9" spans="1:3">
      <c r="A9" s="135" t="s">
        <v>283</v>
      </c>
      <c r="B9" s="136" t="s">
        <v>284</v>
      </c>
      <c r="C9" s="136"/>
    </row>
    <row r="10" spans="1:3">
      <c r="A10" s="135" t="s">
        <v>285</v>
      </c>
      <c r="B10" s="136" t="s">
        <v>286</v>
      </c>
      <c r="C10" s="136"/>
    </row>
    <row r="11" spans="1:3">
      <c r="A11" s="135" t="s">
        <v>287</v>
      </c>
      <c r="B11" s="136" t="s">
        <v>288</v>
      </c>
      <c r="C11" s="136"/>
    </row>
    <row r="12" spans="1:3">
      <c r="A12" s="135" t="s">
        <v>289</v>
      </c>
      <c r="B12" s="136" t="s">
        <v>290</v>
      </c>
      <c r="C12" s="136"/>
    </row>
    <row r="13" spans="1:3">
      <c r="A13" s="135" t="s">
        <v>291</v>
      </c>
      <c r="B13" s="136" t="s">
        <v>292</v>
      </c>
      <c r="C13" s="136"/>
    </row>
    <row r="14" spans="1:3">
      <c r="A14" s="135" t="s">
        <v>293</v>
      </c>
      <c r="B14" s="136" t="s">
        <v>294</v>
      </c>
      <c r="C14" s="136"/>
    </row>
    <row r="15" spans="1:3">
      <c r="A15" s="135" t="s">
        <v>295</v>
      </c>
      <c r="B15" s="136" t="s">
        <v>296</v>
      </c>
      <c r="C15" s="136"/>
    </row>
    <row r="16" spans="1:3">
      <c r="A16" s="135" t="s">
        <v>297</v>
      </c>
      <c r="B16" s="136" t="s">
        <v>298</v>
      </c>
      <c r="C16" s="136"/>
    </row>
    <row r="17" spans="1:3">
      <c r="A17" s="135" t="s">
        <v>299</v>
      </c>
      <c r="B17" s="136" t="s">
        <v>300</v>
      </c>
      <c r="C17" s="136"/>
    </row>
    <row r="18" spans="1:3">
      <c r="A18" s="135" t="s">
        <v>301</v>
      </c>
      <c r="B18" s="136" t="s">
        <v>302</v>
      </c>
      <c r="C18" s="136"/>
    </row>
    <row r="19" spans="1:3">
      <c r="A19" s="135" t="s">
        <v>303</v>
      </c>
      <c r="B19" s="136" t="s">
        <v>304</v>
      </c>
      <c r="C19" s="136"/>
    </row>
    <row r="20" spans="1:3">
      <c r="A20" s="135" t="s">
        <v>305</v>
      </c>
      <c r="B20" s="136" t="s">
        <v>306</v>
      </c>
      <c r="C20" s="136"/>
    </row>
    <row r="21" spans="1:3">
      <c r="A21" s="135" t="s">
        <v>307</v>
      </c>
      <c r="B21" s="136" t="s">
        <v>308</v>
      </c>
      <c r="C21" s="136"/>
    </row>
    <row r="22" spans="1:3">
      <c r="A22" s="135" t="s">
        <v>309</v>
      </c>
      <c r="B22" s="136" t="s">
        <v>310</v>
      </c>
      <c r="C22" s="136"/>
    </row>
    <row r="23" spans="1:3">
      <c r="A23" s="135" t="s">
        <v>311</v>
      </c>
      <c r="B23" s="136" t="s">
        <v>312</v>
      </c>
      <c r="C23" s="136"/>
    </row>
    <row r="24" spans="1:3">
      <c r="A24" s="135" t="s">
        <v>313</v>
      </c>
      <c r="B24" s="136" t="s">
        <v>314</v>
      </c>
      <c r="C24" s="136"/>
    </row>
    <row r="25" spans="1:3">
      <c r="A25" s="135" t="s">
        <v>315</v>
      </c>
      <c r="B25" s="136" t="s">
        <v>316</v>
      </c>
      <c r="C25" s="136"/>
    </row>
    <row r="26" spans="1:3">
      <c r="A26" s="135" t="s">
        <v>317</v>
      </c>
      <c r="B26" s="136" t="s">
        <v>318</v>
      </c>
      <c r="C26" s="136"/>
    </row>
    <row r="27" spans="1:3">
      <c r="A27" s="135" t="s">
        <v>319</v>
      </c>
      <c r="B27" s="136" t="s">
        <v>320</v>
      </c>
      <c r="C27" s="136"/>
    </row>
    <row r="28" spans="1:3">
      <c r="A28" s="135" t="s">
        <v>321</v>
      </c>
      <c r="B28" s="136" t="s">
        <v>322</v>
      </c>
      <c r="C28" s="136"/>
    </row>
    <row r="29" spans="1:3">
      <c r="A29" s="135" t="s">
        <v>323</v>
      </c>
      <c r="B29" s="136" t="s">
        <v>324</v>
      </c>
      <c r="C29" s="136"/>
    </row>
    <row r="30" spans="1:3">
      <c r="A30" s="135" t="s">
        <v>325</v>
      </c>
      <c r="B30" s="136" t="s">
        <v>326</v>
      </c>
      <c r="C30" s="136"/>
    </row>
    <row r="31" spans="1:3">
      <c r="A31" s="135" t="s">
        <v>327</v>
      </c>
      <c r="B31" s="136" t="s">
        <v>328</v>
      </c>
      <c r="C31" s="136"/>
    </row>
    <row r="32" spans="1:3">
      <c r="A32" s="135" t="s">
        <v>329</v>
      </c>
      <c r="B32" s="136" t="s">
        <v>330</v>
      </c>
      <c r="C32" s="136"/>
    </row>
    <row r="33" spans="1:3">
      <c r="A33" s="135" t="s">
        <v>331</v>
      </c>
      <c r="B33" s="136" t="s">
        <v>332</v>
      </c>
      <c r="C33" s="136"/>
    </row>
    <row r="34" spans="1:3">
      <c r="A34" s="135" t="s">
        <v>333</v>
      </c>
      <c r="B34" s="136" t="s">
        <v>334</v>
      </c>
      <c r="C34" s="136"/>
    </row>
    <row r="35" spans="1:3" ht="16" thickBot="1">
      <c r="A35" s="137" t="s">
        <v>335</v>
      </c>
      <c r="B35" s="138" t="s">
        <v>336</v>
      </c>
      <c r="C35" s="138"/>
    </row>
    <row r="36" spans="1:3" s="142" customFormat="1" ht="16" thickBot="1">
      <c r="A36" s="139"/>
      <c r="B36" s="140" t="s">
        <v>708</v>
      </c>
      <c r="C36" s="141">
        <f>SUM(C3:C35)</f>
        <v>0</v>
      </c>
    </row>
    <row r="37" spans="1:3">
      <c r="B37" s="144" t="s">
        <v>631</v>
      </c>
      <c r="C37" s="143">
        <f>(C36-22.99019608)/4.720914281</f>
        <v>-4.8698609446325598</v>
      </c>
    </row>
    <row r="38" spans="1:3">
      <c r="C38" s="143"/>
    </row>
    <row r="39" spans="1:3">
      <c r="C39" s="143"/>
    </row>
    <row r="40" spans="1:3">
      <c r="C40" s="143"/>
    </row>
    <row r="41" spans="1:3">
      <c r="C41" s="143"/>
    </row>
    <row r="42" spans="1:3">
      <c r="C42" s="143"/>
    </row>
    <row r="43" spans="1:3">
      <c r="C43" s="143"/>
    </row>
    <row r="44" spans="1:3">
      <c r="C44" s="143"/>
    </row>
    <row r="45" spans="1:3">
      <c r="C45" s="143"/>
    </row>
    <row r="46" spans="1:3">
      <c r="C46" s="143"/>
    </row>
    <row r="47" spans="1:3">
      <c r="C47" s="143"/>
    </row>
    <row r="48" spans="1:3">
      <c r="C48" s="143"/>
    </row>
    <row r="49" spans="3:3">
      <c r="C49" s="143"/>
    </row>
    <row r="50" spans="3:3">
      <c r="C50" s="143"/>
    </row>
    <row r="51" spans="3:3">
      <c r="C51" s="143"/>
    </row>
    <row r="52" spans="3:3">
      <c r="C52" s="143"/>
    </row>
    <row r="53" spans="3:3">
      <c r="C53" s="143"/>
    </row>
    <row r="54" spans="3:3">
      <c r="C54" s="143"/>
    </row>
    <row r="55" spans="3:3">
      <c r="C55" s="143"/>
    </row>
    <row r="56" spans="3:3">
      <c r="C56" s="143"/>
    </row>
    <row r="57" spans="3:3">
      <c r="C57" s="143"/>
    </row>
    <row r="58" spans="3:3">
      <c r="C58" s="143"/>
    </row>
    <row r="59" spans="3:3">
      <c r="C59" s="143"/>
    </row>
    <row r="60" spans="3:3">
      <c r="C60" s="143"/>
    </row>
    <row r="61" spans="3:3">
      <c r="C61" s="143"/>
    </row>
    <row r="62" spans="3:3">
      <c r="C62" s="143"/>
    </row>
    <row r="63" spans="3:3">
      <c r="C63" s="143"/>
    </row>
    <row r="64" spans="3:3">
      <c r="C64" s="143"/>
    </row>
    <row r="65" spans="3:3">
      <c r="C65" s="143"/>
    </row>
    <row r="66" spans="3:3">
      <c r="C66" s="143"/>
    </row>
    <row r="67" spans="3:3">
      <c r="C67" s="143"/>
    </row>
    <row r="68" spans="3:3">
      <c r="C68" s="143"/>
    </row>
    <row r="69" spans="3:3">
      <c r="C69" s="143"/>
    </row>
    <row r="70" spans="3:3">
      <c r="C70" s="143"/>
    </row>
    <row r="71" spans="3:3">
      <c r="C71" s="143"/>
    </row>
    <row r="72" spans="3:3">
      <c r="C72" s="143"/>
    </row>
    <row r="73" spans="3:3">
      <c r="C73" s="143"/>
    </row>
    <row r="74" spans="3:3">
      <c r="C74" s="143"/>
    </row>
    <row r="75" spans="3:3">
      <c r="C75" s="143"/>
    </row>
    <row r="76" spans="3:3">
      <c r="C76" s="143"/>
    </row>
    <row r="77" spans="3:3">
      <c r="C77" s="143"/>
    </row>
    <row r="78" spans="3:3">
      <c r="C78" s="143"/>
    </row>
    <row r="79" spans="3:3">
      <c r="C79" s="143"/>
    </row>
    <row r="80" spans="3:3">
      <c r="C80" s="143"/>
    </row>
    <row r="81" spans="3:3">
      <c r="C81" s="143"/>
    </row>
    <row r="82" spans="3:3">
      <c r="C82" s="143"/>
    </row>
    <row r="83" spans="3:3">
      <c r="C83" s="143"/>
    </row>
    <row r="84" spans="3:3">
      <c r="C84" s="143"/>
    </row>
    <row r="85" spans="3:3">
      <c r="C85" s="143"/>
    </row>
    <row r="86" spans="3:3">
      <c r="C86" s="143"/>
    </row>
    <row r="87" spans="3:3">
      <c r="C87" s="143"/>
    </row>
    <row r="88" spans="3:3">
      <c r="C88" s="143"/>
    </row>
    <row r="89" spans="3:3">
      <c r="C89" s="143"/>
    </row>
    <row r="90" spans="3:3">
      <c r="C90" s="143"/>
    </row>
    <row r="91" spans="3:3">
      <c r="C91" s="143"/>
    </row>
    <row r="92" spans="3:3">
      <c r="C92" s="143"/>
    </row>
    <row r="93" spans="3:3">
      <c r="C93" s="143"/>
    </row>
    <row r="94" spans="3:3">
      <c r="C94" s="143"/>
    </row>
    <row r="95" spans="3:3">
      <c r="C95" s="143"/>
    </row>
    <row r="96" spans="3:3">
      <c r="C96" s="143"/>
    </row>
    <row r="97" spans="3:3">
      <c r="C97" s="143"/>
    </row>
    <row r="98" spans="3:3">
      <c r="C98" s="143"/>
    </row>
    <row r="99" spans="3:3">
      <c r="C99" s="143"/>
    </row>
    <row r="100" spans="3:3">
      <c r="C100" s="143"/>
    </row>
    <row r="101" spans="3:3">
      <c r="C101" s="143"/>
    </row>
    <row r="102" spans="3:3">
      <c r="C102" s="143"/>
    </row>
    <row r="103" spans="3:3">
      <c r="C103" s="143"/>
    </row>
    <row r="104" spans="3:3">
      <c r="C104" s="143"/>
    </row>
  </sheetData>
  <mergeCells count="1">
    <mergeCell ref="A1:C1"/>
  </mergeCells>
  <conditionalFormatting sqref="C3:C35">
    <cfRule type="cellIs" dxfId="15" priority="5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D24"/>
  <sheetViews>
    <sheetView workbookViewId="0">
      <selection activeCell="C25" sqref="C25"/>
    </sheetView>
  </sheetViews>
  <sheetFormatPr baseColWidth="10" defaultColWidth="14.1640625" defaultRowHeight="15" x14ac:dyDescent="0"/>
  <cols>
    <col min="1" max="1" width="14.1640625" style="52"/>
    <col min="2" max="2" width="47.1640625" style="52" customWidth="1"/>
    <col min="3" max="3" width="14.5" style="52" customWidth="1"/>
    <col min="4" max="16384" width="14.1640625" style="52"/>
  </cols>
  <sheetData>
    <row r="1" spans="1:4" s="51" customFormat="1" ht="16" thickBot="1">
      <c r="A1" s="243" t="s">
        <v>710</v>
      </c>
      <c r="B1" s="243"/>
      <c r="C1" s="243"/>
      <c r="D1" s="71"/>
    </row>
    <row r="2" spans="1:4">
      <c r="B2" s="145" t="s">
        <v>337</v>
      </c>
      <c r="C2" s="146" t="s">
        <v>548</v>
      </c>
    </row>
    <row r="3" spans="1:4">
      <c r="A3" s="52">
        <v>1</v>
      </c>
      <c r="B3" s="147" t="s">
        <v>338</v>
      </c>
      <c r="C3" s="148"/>
    </row>
    <row r="4" spans="1:4">
      <c r="A4" s="52">
        <v>2</v>
      </c>
      <c r="B4" s="147" t="s">
        <v>339</v>
      </c>
      <c r="C4" s="148"/>
    </row>
    <row r="5" spans="1:4">
      <c r="A5" s="52">
        <v>3</v>
      </c>
      <c r="B5" s="147" t="s">
        <v>340</v>
      </c>
      <c r="C5" s="148"/>
    </row>
    <row r="6" spans="1:4">
      <c r="A6" s="52">
        <v>4</v>
      </c>
      <c r="B6" s="147" t="s">
        <v>341</v>
      </c>
      <c r="C6" s="148"/>
    </row>
    <row r="7" spans="1:4">
      <c r="A7" s="52">
        <v>5</v>
      </c>
      <c r="B7" s="147" t="s">
        <v>342</v>
      </c>
      <c r="C7" s="148"/>
    </row>
    <row r="8" spans="1:4">
      <c r="A8" s="52">
        <v>6</v>
      </c>
      <c r="B8" s="147" t="s">
        <v>343</v>
      </c>
      <c r="C8" s="148"/>
    </row>
    <row r="9" spans="1:4">
      <c r="A9" s="52">
        <v>7</v>
      </c>
      <c r="B9" s="147" t="s">
        <v>344</v>
      </c>
      <c r="C9" s="148"/>
    </row>
    <row r="10" spans="1:4">
      <c r="A10" s="52">
        <v>8</v>
      </c>
      <c r="B10" s="147" t="s">
        <v>345</v>
      </c>
      <c r="C10" s="148"/>
    </row>
    <row r="11" spans="1:4">
      <c r="A11" s="52">
        <v>9</v>
      </c>
      <c r="B11" s="147" t="s">
        <v>346</v>
      </c>
      <c r="C11" s="148"/>
    </row>
    <row r="12" spans="1:4">
      <c r="A12" s="52">
        <v>10</v>
      </c>
      <c r="B12" s="147" t="s">
        <v>347</v>
      </c>
      <c r="C12" s="148"/>
    </row>
    <row r="13" spans="1:4">
      <c r="A13" s="52">
        <v>11</v>
      </c>
      <c r="B13" s="147" t="s">
        <v>348</v>
      </c>
      <c r="C13" s="148"/>
    </row>
    <row r="14" spans="1:4">
      <c r="A14" s="52">
        <v>12</v>
      </c>
      <c r="B14" s="147" t="s">
        <v>349</v>
      </c>
      <c r="C14" s="148"/>
    </row>
    <row r="15" spans="1:4">
      <c r="A15" s="52">
        <v>13</v>
      </c>
      <c r="B15" s="147" t="s">
        <v>350</v>
      </c>
      <c r="C15" s="148"/>
    </row>
    <row r="16" spans="1:4">
      <c r="A16" s="52">
        <v>14</v>
      </c>
      <c r="B16" s="147" t="s">
        <v>351</v>
      </c>
      <c r="C16" s="148"/>
    </row>
    <row r="17" spans="1:3">
      <c r="A17" s="52">
        <v>15</v>
      </c>
      <c r="B17" s="147" t="s">
        <v>352</v>
      </c>
      <c r="C17" s="148"/>
    </row>
    <row r="18" spans="1:3">
      <c r="A18" s="52">
        <v>16</v>
      </c>
      <c r="B18" s="147" t="s">
        <v>353</v>
      </c>
      <c r="C18" s="148"/>
    </row>
    <row r="19" spans="1:3">
      <c r="A19" s="52">
        <v>17</v>
      </c>
      <c r="B19" s="147" t="s">
        <v>354</v>
      </c>
      <c r="C19" s="148"/>
    </row>
    <row r="20" spans="1:3">
      <c r="A20" s="52">
        <v>18</v>
      </c>
      <c r="B20" s="147" t="s">
        <v>355</v>
      </c>
      <c r="C20" s="148"/>
    </row>
    <row r="21" spans="1:3">
      <c r="A21" s="52">
        <v>19</v>
      </c>
      <c r="B21" s="147" t="s">
        <v>356</v>
      </c>
      <c r="C21" s="148"/>
    </row>
    <row r="22" spans="1:3" ht="16" thickBot="1">
      <c r="A22" s="52">
        <v>20</v>
      </c>
      <c r="B22" s="149" t="s">
        <v>357</v>
      </c>
      <c r="C22" s="150"/>
    </row>
    <row r="23" spans="1:3" s="54" customFormat="1" ht="16" thickBot="1">
      <c r="B23" s="151" t="s">
        <v>709</v>
      </c>
      <c r="C23" s="152">
        <f>SUM(C3:C22)</f>
        <v>0</v>
      </c>
    </row>
    <row r="24" spans="1:3">
      <c r="B24" s="153" t="s">
        <v>641</v>
      </c>
      <c r="C24" s="52">
        <f>(C23-36.82352941)/2.231244224</f>
        <v>-16.503585315275643</v>
      </c>
    </row>
  </sheetData>
  <mergeCells count="1">
    <mergeCell ref="A1:C1"/>
  </mergeCells>
  <conditionalFormatting sqref="C3:C22">
    <cfRule type="cellIs" dxfId="14" priority="127" operator="equal">
      <formula>1</formula>
    </cfRule>
    <cfRule type="cellIs" dxfId="13" priority="128" operator="equal">
      <formula>0</formula>
    </cfRule>
    <cfRule type="cellIs" dxfId="12" priority="129" operator="equal">
      <formula>2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88"/>
  <sheetViews>
    <sheetView workbookViewId="0">
      <selection activeCell="E9" sqref="E9"/>
    </sheetView>
  </sheetViews>
  <sheetFormatPr baseColWidth="10" defaultRowHeight="15" x14ac:dyDescent="0"/>
  <cols>
    <col min="1" max="1" width="19.1640625" style="52" customWidth="1"/>
    <col min="2" max="3" width="9.5" style="52" customWidth="1"/>
    <col min="4" max="16384" width="10.83203125" style="52"/>
  </cols>
  <sheetData>
    <row r="1" spans="1:3" ht="46" customHeight="1" thickBot="1">
      <c r="A1" s="244" t="s">
        <v>630</v>
      </c>
      <c r="B1" s="244"/>
      <c r="C1" s="244"/>
    </row>
    <row r="2" spans="1:3" ht="45">
      <c r="A2" s="161" t="s">
        <v>70</v>
      </c>
      <c r="B2" s="162" t="s">
        <v>174</v>
      </c>
      <c r="C2" s="163" t="s">
        <v>358</v>
      </c>
    </row>
    <row r="3" spans="1:3">
      <c r="A3" s="154" t="s">
        <v>359</v>
      </c>
      <c r="B3" s="155" t="s">
        <v>360</v>
      </c>
      <c r="C3" s="156"/>
    </row>
    <row r="4" spans="1:3">
      <c r="A4" s="154" t="s">
        <v>361</v>
      </c>
      <c r="B4" s="155" t="s">
        <v>268</v>
      </c>
      <c r="C4" s="156"/>
    </row>
    <row r="5" spans="1:3">
      <c r="A5" s="154" t="s">
        <v>362</v>
      </c>
      <c r="B5" s="155" t="s">
        <v>360</v>
      </c>
      <c r="C5" s="156"/>
    </row>
    <row r="6" spans="1:3">
      <c r="A6" s="154" t="s">
        <v>363</v>
      </c>
      <c r="B6" s="155" t="s">
        <v>360</v>
      </c>
      <c r="C6" s="156"/>
    </row>
    <row r="7" spans="1:3">
      <c r="A7" s="154" t="s">
        <v>364</v>
      </c>
      <c r="B7" s="155" t="s">
        <v>268</v>
      </c>
      <c r="C7" s="156"/>
    </row>
    <row r="8" spans="1:3">
      <c r="A8" s="154" t="s">
        <v>365</v>
      </c>
      <c r="B8" s="155" t="s">
        <v>360</v>
      </c>
      <c r="C8" s="156"/>
    </row>
    <row r="9" spans="1:3">
      <c r="A9" s="154" t="s">
        <v>366</v>
      </c>
      <c r="B9" s="155" t="s">
        <v>360</v>
      </c>
      <c r="C9" s="156"/>
    </row>
    <row r="10" spans="1:3">
      <c r="A10" s="154" t="s">
        <v>367</v>
      </c>
      <c r="B10" s="155" t="s">
        <v>360</v>
      </c>
      <c r="C10" s="156"/>
    </row>
    <row r="11" spans="1:3">
      <c r="A11" s="154" t="s">
        <v>368</v>
      </c>
      <c r="B11" s="155" t="s">
        <v>360</v>
      </c>
      <c r="C11" s="156"/>
    </row>
    <row r="12" spans="1:3">
      <c r="A12" s="154" t="s">
        <v>369</v>
      </c>
      <c r="B12" s="155" t="s">
        <v>360</v>
      </c>
      <c r="C12" s="156"/>
    </row>
    <row r="13" spans="1:3">
      <c r="A13" s="154" t="s">
        <v>370</v>
      </c>
      <c r="B13" s="155" t="s">
        <v>360</v>
      </c>
      <c r="C13" s="156"/>
    </row>
    <row r="14" spans="1:3">
      <c r="A14" s="154" t="s">
        <v>371</v>
      </c>
      <c r="B14" s="155" t="s">
        <v>268</v>
      </c>
      <c r="C14" s="156"/>
    </row>
    <row r="15" spans="1:3">
      <c r="A15" s="154" t="s">
        <v>372</v>
      </c>
      <c r="B15" s="155" t="s">
        <v>360</v>
      </c>
      <c r="C15" s="156"/>
    </row>
    <row r="16" spans="1:3">
      <c r="A16" s="154" t="s">
        <v>373</v>
      </c>
      <c r="B16" s="155" t="s">
        <v>268</v>
      </c>
      <c r="C16" s="156"/>
    </row>
    <row r="17" spans="1:3">
      <c r="A17" s="154" t="s">
        <v>374</v>
      </c>
      <c r="B17" s="155" t="s">
        <v>268</v>
      </c>
      <c r="C17" s="156"/>
    </row>
    <row r="18" spans="1:3">
      <c r="A18" s="154" t="s">
        <v>375</v>
      </c>
      <c r="B18" s="155" t="s">
        <v>268</v>
      </c>
      <c r="C18" s="156"/>
    </row>
    <row r="19" spans="1:3">
      <c r="A19" s="154" t="s">
        <v>376</v>
      </c>
      <c r="B19" s="155" t="s">
        <v>268</v>
      </c>
      <c r="C19" s="156"/>
    </row>
    <row r="20" spans="1:3">
      <c r="A20" s="154" t="s">
        <v>377</v>
      </c>
      <c r="B20" s="155" t="s">
        <v>268</v>
      </c>
      <c r="C20" s="156"/>
    </row>
    <row r="21" spans="1:3">
      <c r="A21" s="154" t="s">
        <v>378</v>
      </c>
      <c r="B21" s="155" t="s">
        <v>360</v>
      </c>
      <c r="C21" s="156"/>
    </row>
    <row r="22" spans="1:3">
      <c r="A22" s="154" t="s">
        <v>379</v>
      </c>
      <c r="B22" s="155" t="s">
        <v>360</v>
      </c>
      <c r="C22" s="156"/>
    </row>
    <row r="23" spans="1:3">
      <c r="A23" s="154" t="s">
        <v>380</v>
      </c>
      <c r="B23" s="155" t="s">
        <v>268</v>
      </c>
      <c r="C23" s="156"/>
    </row>
    <row r="24" spans="1:3">
      <c r="A24" s="154" t="s">
        <v>381</v>
      </c>
      <c r="B24" s="155" t="s">
        <v>360</v>
      </c>
      <c r="C24" s="156"/>
    </row>
    <row r="25" spans="1:3">
      <c r="A25" s="154" t="s">
        <v>382</v>
      </c>
      <c r="B25" s="155" t="s">
        <v>360</v>
      </c>
      <c r="C25" s="156"/>
    </row>
    <row r="26" spans="1:3">
      <c r="A26" s="154" t="s">
        <v>383</v>
      </c>
      <c r="B26" s="155" t="s">
        <v>360</v>
      </c>
      <c r="C26" s="156"/>
    </row>
    <row r="27" spans="1:3">
      <c r="A27" s="154" t="s">
        <v>384</v>
      </c>
      <c r="B27" s="155" t="s">
        <v>360</v>
      </c>
      <c r="C27" s="156"/>
    </row>
    <row r="28" spans="1:3">
      <c r="A28" s="154" t="s">
        <v>385</v>
      </c>
      <c r="B28" s="155" t="s">
        <v>268</v>
      </c>
      <c r="C28" s="156"/>
    </row>
    <row r="29" spans="1:3">
      <c r="A29" s="154" t="s">
        <v>55</v>
      </c>
      <c r="B29" s="155" t="s">
        <v>360</v>
      </c>
      <c r="C29" s="156"/>
    </row>
    <row r="30" spans="1:3">
      <c r="A30" s="154" t="s">
        <v>386</v>
      </c>
      <c r="B30" s="155" t="s">
        <v>360</v>
      </c>
      <c r="C30" s="156"/>
    </row>
    <row r="31" spans="1:3">
      <c r="A31" s="154" t="s">
        <v>387</v>
      </c>
      <c r="B31" s="155" t="s">
        <v>268</v>
      </c>
      <c r="C31" s="156"/>
    </row>
    <row r="32" spans="1:3">
      <c r="A32" s="154" t="s">
        <v>388</v>
      </c>
      <c r="B32" s="155" t="s">
        <v>268</v>
      </c>
      <c r="C32" s="156"/>
    </row>
    <row r="33" spans="1:3">
      <c r="A33" s="154" t="s">
        <v>389</v>
      </c>
      <c r="B33" s="155" t="s">
        <v>268</v>
      </c>
      <c r="C33" s="156"/>
    </row>
    <row r="34" spans="1:3">
      <c r="A34" s="154" t="s">
        <v>390</v>
      </c>
      <c r="B34" s="155" t="s">
        <v>360</v>
      </c>
      <c r="C34" s="156"/>
    </row>
    <row r="35" spans="1:3">
      <c r="A35" s="154" t="s">
        <v>391</v>
      </c>
      <c r="B35" s="155" t="s">
        <v>360</v>
      </c>
      <c r="C35" s="156"/>
    </row>
    <row r="36" spans="1:3">
      <c r="A36" s="154" t="s">
        <v>392</v>
      </c>
      <c r="B36" s="155" t="s">
        <v>268</v>
      </c>
      <c r="C36" s="156"/>
    </row>
    <row r="37" spans="1:3">
      <c r="A37" s="154" t="s">
        <v>393</v>
      </c>
      <c r="B37" s="155" t="s">
        <v>268</v>
      </c>
      <c r="C37" s="156"/>
    </row>
    <row r="38" spans="1:3">
      <c r="A38" s="154" t="s">
        <v>394</v>
      </c>
      <c r="B38" s="155" t="s">
        <v>268</v>
      </c>
      <c r="C38" s="156"/>
    </row>
    <row r="39" spans="1:3">
      <c r="A39" s="154" t="s">
        <v>395</v>
      </c>
      <c r="B39" s="155" t="s">
        <v>360</v>
      </c>
      <c r="C39" s="156"/>
    </row>
    <row r="40" spans="1:3">
      <c r="A40" s="154" t="s">
        <v>104</v>
      </c>
      <c r="B40" s="155" t="s">
        <v>360</v>
      </c>
      <c r="C40" s="156"/>
    </row>
    <row r="41" spans="1:3">
      <c r="A41" s="154" t="s">
        <v>396</v>
      </c>
      <c r="B41" s="155" t="s">
        <v>268</v>
      </c>
      <c r="C41" s="156"/>
    </row>
    <row r="42" spans="1:3">
      <c r="A42" s="154" t="s">
        <v>397</v>
      </c>
      <c r="B42" s="155" t="s">
        <v>360</v>
      </c>
      <c r="C42" s="156"/>
    </row>
    <row r="43" spans="1:3">
      <c r="A43" s="154" t="s">
        <v>398</v>
      </c>
      <c r="B43" s="155" t="s">
        <v>360</v>
      </c>
      <c r="C43" s="156"/>
    </row>
    <row r="44" spans="1:3">
      <c r="A44" s="154" t="s">
        <v>399</v>
      </c>
      <c r="B44" s="155" t="s">
        <v>360</v>
      </c>
      <c r="C44" s="156"/>
    </row>
    <row r="45" spans="1:3">
      <c r="A45" s="154" t="s">
        <v>400</v>
      </c>
      <c r="B45" s="155" t="s">
        <v>360</v>
      </c>
      <c r="C45" s="156"/>
    </row>
    <row r="46" spans="1:3">
      <c r="A46" s="154" t="s">
        <v>401</v>
      </c>
      <c r="B46" s="155" t="s">
        <v>360</v>
      </c>
      <c r="C46" s="156"/>
    </row>
    <row r="47" spans="1:3">
      <c r="A47" s="154" t="s">
        <v>402</v>
      </c>
      <c r="B47" s="155" t="s">
        <v>268</v>
      </c>
      <c r="C47" s="156"/>
    </row>
    <row r="48" spans="1:3">
      <c r="A48" s="154" t="s">
        <v>403</v>
      </c>
      <c r="B48" s="155" t="s">
        <v>360</v>
      </c>
      <c r="C48" s="156"/>
    </row>
    <row r="49" spans="1:3">
      <c r="A49" s="154" t="s">
        <v>404</v>
      </c>
      <c r="B49" s="155" t="s">
        <v>268</v>
      </c>
      <c r="C49" s="156"/>
    </row>
    <row r="50" spans="1:3">
      <c r="A50" s="154" t="s">
        <v>405</v>
      </c>
      <c r="B50" s="155" t="s">
        <v>360</v>
      </c>
      <c r="C50" s="156"/>
    </row>
    <row r="51" spans="1:3">
      <c r="A51" s="154" t="s">
        <v>406</v>
      </c>
      <c r="B51" s="155" t="s">
        <v>360</v>
      </c>
      <c r="C51" s="156"/>
    </row>
    <row r="52" spans="1:3">
      <c r="A52" s="154" t="s">
        <v>407</v>
      </c>
      <c r="B52" s="155" t="s">
        <v>360</v>
      </c>
      <c r="C52" s="156"/>
    </row>
    <row r="53" spans="1:3">
      <c r="A53" s="154" t="s">
        <v>408</v>
      </c>
      <c r="B53" s="155" t="s">
        <v>360</v>
      </c>
      <c r="C53" s="156"/>
    </row>
    <row r="54" spans="1:3">
      <c r="A54" s="154" t="s">
        <v>409</v>
      </c>
      <c r="B54" s="155" t="s">
        <v>360</v>
      </c>
      <c r="C54" s="156"/>
    </row>
    <row r="55" spans="1:3">
      <c r="A55" s="154" t="s">
        <v>410</v>
      </c>
      <c r="B55" s="155" t="s">
        <v>360</v>
      </c>
      <c r="C55" s="156"/>
    </row>
    <row r="56" spans="1:3">
      <c r="A56" s="154" t="s">
        <v>411</v>
      </c>
      <c r="B56" s="155" t="s">
        <v>360</v>
      </c>
      <c r="C56" s="156"/>
    </row>
    <row r="57" spans="1:3">
      <c r="A57" s="154" t="s">
        <v>412</v>
      </c>
      <c r="B57" s="155" t="s">
        <v>360</v>
      </c>
      <c r="C57" s="156"/>
    </row>
    <row r="58" spans="1:3">
      <c r="A58" s="154" t="s">
        <v>413</v>
      </c>
      <c r="B58" s="155" t="s">
        <v>360</v>
      </c>
      <c r="C58" s="156"/>
    </row>
    <row r="59" spans="1:3">
      <c r="A59" s="154" t="s">
        <v>414</v>
      </c>
      <c r="B59" s="155" t="s">
        <v>360</v>
      </c>
      <c r="C59" s="156"/>
    </row>
    <row r="60" spans="1:3">
      <c r="A60" s="154" t="s">
        <v>415</v>
      </c>
      <c r="B60" s="155" t="s">
        <v>360</v>
      </c>
      <c r="C60" s="156"/>
    </row>
    <row r="61" spans="1:3">
      <c r="A61" s="154" t="s">
        <v>416</v>
      </c>
      <c r="B61" s="155" t="s">
        <v>360</v>
      </c>
      <c r="C61" s="156"/>
    </row>
    <row r="62" spans="1:3">
      <c r="A62" s="154" t="s">
        <v>417</v>
      </c>
      <c r="B62" s="155" t="s">
        <v>268</v>
      </c>
      <c r="C62" s="156"/>
    </row>
    <row r="63" spans="1:3">
      <c r="A63" s="154" t="s">
        <v>418</v>
      </c>
      <c r="B63" s="155" t="s">
        <v>360</v>
      </c>
      <c r="C63" s="156"/>
    </row>
    <row r="64" spans="1:3">
      <c r="A64" s="154" t="s">
        <v>419</v>
      </c>
      <c r="B64" s="155" t="s">
        <v>360</v>
      </c>
      <c r="C64" s="156"/>
    </row>
    <row r="65" spans="1:3">
      <c r="A65" s="154" t="s">
        <v>420</v>
      </c>
      <c r="B65" s="155" t="s">
        <v>360</v>
      </c>
      <c r="C65" s="156"/>
    </row>
    <row r="66" spans="1:3">
      <c r="A66" s="154" t="s">
        <v>421</v>
      </c>
      <c r="B66" s="155" t="s">
        <v>360</v>
      </c>
      <c r="C66" s="156"/>
    </row>
    <row r="67" spans="1:3">
      <c r="A67" s="154" t="s">
        <v>422</v>
      </c>
      <c r="B67" s="155" t="s">
        <v>268</v>
      </c>
      <c r="C67" s="156"/>
    </row>
    <row r="68" spans="1:3">
      <c r="A68" s="154" t="s">
        <v>423</v>
      </c>
      <c r="B68" s="155" t="s">
        <v>268</v>
      </c>
      <c r="C68" s="156"/>
    </row>
    <row r="69" spans="1:3">
      <c r="A69" s="154" t="s">
        <v>424</v>
      </c>
      <c r="B69" s="155" t="s">
        <v>360</v>
      </c>
      <c r="C69" s="156"/>
    </row>
    <row r="70" spans="1:3">
      <c r="A70" s="154" t="s">
        <v>425</v>
      </c>
      <c r="B70" s="155" t="s">
        <v>268</v>
      </c>
      <c r="C70" s="156"/>
    </row>
    <row r="71" spans="1:3">
      <c r="A71" s="154" t="s">
        <v>426</v>
      </c>
      <c r="B71" s="155" t="s">
        <v>360</v>
      </c>
      <c r="C71" s="156"/>
    </row>
    <row r="72" spans="1:3">
      <c r="A72" s="154" t="s">
        <v>427</v>
      </c>
      <c r="B72" s="155" t="s">
        <v>268</v>
      </c>
      <c r="C72" s="156"/>
    </row>
    <row r="73" spans="1:3">
      <c r="A73" s="154" t="s">
        <v>428</v>
      </c>
      <c r="B73" s="155" t="s">
        <v>268</v>
      </c>
      <c r="C73" s="156"/>
    </row>
    <row r="74" spans="1:3">
      <c r="A74" s="154" t="s">
        <v>429</v>
      </c>
      <c r="B74" s="155" t="s">
        <v>360</v>
      </c>
      <c r="C74" s="156"/>
    </row>
    <row r="75" spans="1:3">
      <c r="A75" s="154" t="s">
        <v>430</v>
      </c>
      <c r="B75" s="155" t="s">
        <v>268</v>
      </c>
      <c r="C75" s="156"/>
    </row>
    <row r="76" spans="1:3">
      <c r="A76" s="154" t="s">
        <v>431</v>
      </c>
      <c r="B76" s="155" t="s">
        <v>360</v>
      </c>
      <c r="C76" s="156"/>
    </row>
    <row r="77" spans="1:3">
      <c r="A77" s="154" t="s">
        <v>432</v>
      </c>
      <c r="B77" s="155" t="s">
        <v>360</v>
      </c>
      <c r="C77" s="156"/>
    </row>
    <row r="78" spans="1:3">
      <c r="A78" s="154" t="s">
        <v>433</v>
      </c>
      <c r="B78" s="155" t="s">
        <v>360</v>
      </c>
      <c r="C78" s="156"/>
    </row>
    <row r="79" spans="1:3" ht="15" customHeight="1">
      <c r="A79" s="154" t="s">
        <v>434</v>
      </c>
      <c r="B79" s="155" t="s">
        <v>268</v>
      </c>
      <c r="C79" s="156"/>
    </row>
    <row r="80" spans="1:3" ht="17" customHeight="1">
      <c r="A80" s="154" t="s">
        <v>435</v>
      </c>
      <c r="B80" s="155" t="s">
        <v>360</v>
      </c>
      <c r="C80" s="156"/>
    </row>
    <row r="81" spans="1:3">
      <c r="A81" s="154" t="s">
        <v>436</v>
      </c>
      <c r="B81" s="155" t="s">
        <v>268</v>
      </c>
      <c r="C81" s="156"/>
    </row>
    <row r="82" spans="1:3">
      <c r="A82" s="154" t="s">
        <v>437</v>
      </c>
      <c r="B82" s="155" t="s">
        <v>360</v>
      </c>
      <c r="C82" s="156"/>
    </row>
    <row r="83" spans="1:3">
      <c r="A83" s="154" t="s">
        <v>438</v>
      </c>
      <c r="B83" s="155" t="s">
        <v>360</v>
      </c>
      <c r="C83" s="156"/>
    </row>
    <row r="84" spans="1:3">
      <c r="A84" s="154" t="s">
        <v>439</v>
      </c>
      <c r="B84" s="155" t="s">
        <v>360</v>
      </c>
      <c r="C84" s="156"/>
    </row>
    <row r="85" spans="1:3" ht="16" thickBot="1">
      <c r="A85" s="154" t="s">
        <v>440</v>
      </c>
      <c r="B85" s="155" t="s">
        <v>268</v>
      </c>
      <c r="C85" s="156"/>
    </row>
    <row r="86" spans="1:3" s="54" customFormat="1" ht="16" thickBot="1">
      <c r="A86" s="157" t="s">
        <v>441</v>
      </c>
      <c r="B86" s="158" t="s">
        <v>360</v>
      </c>
      <c r="C86" s="159"/>
    </row>
    <row r="87" spans="1:3" ht="16" thickBot="1">
      <c r="A87" s="160" t="s">
        <v>617</v>
      </c>
      <c r="B87" s="55"/>
      <c r="C87" s="56">
        <f>SUM(C3:C86)</f>
        <v>0</v>
      </c>
    </row>
    <row r="88" spans="1:3">
      <c r="A88" s="52" t="s">
        <v>711</v>
      </c>
      <c r="C88" s="52">
        <f>(C87-75.48039216)/5.589470993</f>
        <v>-13.504031464610554</v>
      </c>
    </row>
  </sheetData>
  <mergeCells count="1">
    <mergeCell ref="A1:C1"/>
  </mergeCells>
  <conditionalFormatting sqref="C3:C86">
    <cfRule type="cellIs" dxfId="11" priority="7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26"/>
  <sheetViews>
    <sheetView workbookViewId="0">
      <selection activeCell="F27" sqref="F27"/>
    </sheetView>
  </sheetViews>
  <sheetFormatPr baseColWidth="10" defaultColWidth="9.5" defaultRowHeight="15" x14ac:dyDescent="0"/>
  <cols>
    <col min="1" max="1" width="15.83203125" style="220" customWidth="1"/>
  </cols>
  <sheetData>
    <row r="1" spans="1:6" s="38" customFormat="1" ht="16" customHeight="1">
      <c r="A1" s="245" t="s">
        <v>630</v>
      </c>
      <c r="B1" s="245"/>
      <c r="C1" s="245"/>
      <c r="D1" s="245"/>
      <c r="E1" s="245"/>
      <c r="F1" s="245"/>
    </row>
    <row r="2" spans="1:6" s="39" customFormat="1" ht="42">
      <c r="A2" s="29" t="s">
        <v>442</v>
      </c>
      <c r="B2" s="29" t="s">
        <v>443</v>
      </c>
      <c r="C2" s="29" t="s">
        <v>464</v>
      </c>
      <c r="D2" s="29" t="s">
        <v>443</v>
      </c>
      <c r="E2" s="29" t="s">
        <v>485</v>
      </c>
      <c r="F2" s="29" t="s">
        <v>443</v>
      </c>
    </row>
    <row r="3" spans="1:6" s="39" customFormat="1" ht="14">
      <c r="A3" s="30" t="s">
        <v>444</v>
      </c>
      <c r="B3" s="30"/>
      <c r="C3" s="30" t="s">
        <v>465</v>
      </c>
      <c r="D3" s="30"/>
      <c r="E3" s="30" t="s">
        <v>486</v>
      </c>
      <c r="F3" s="30"/>
    </row>
    <row r="4" spans="1:6" s="39" customFormat="1" ht="14">
      <c r="A4" s="30" t="s">
        <v>445</v>
      </c>
      <c r="B4" s="30"/>
      <c r="C4" s="30" t="s">
        <v>466</v>
      </c>
      <c r="D4" s="30"/>
      <c r="E4" s="30" t="s">
        <v>487</v>
      </c>
      <c r="F4" s="30"/>
    </row>
    <row r="5" spans="1:6" s="39" customFormat="1" ht="14">
      <c r="A5" s="30" t="s">
        <v>446</v>
      </c>
      <c r="B5" s="30"/>
      <c r="C5" s="30" t="s">
        <v>467</v>
      </c>
      <c r="D5" s="30"/>
      <c r="E5" s="30" t="s">
        <v>488</v>
      </c>
      <c r="F5" s="30"/>
    </row>
    <row r="6" spans="1:6" s="39" customFormat="1" ht="14">
      <c r="A6" s="30" t="s">
        <v>447</v>
      </c>
      <c r="B6" s="30"/>
      <c r="C6" s="30" t="s">
        <v>468</v>
      </c>
      <c r="D6" s="30"/>
      <c r="E6" s="30" t="s">
        <v>489</v>
      </c>
      <c r="F6" s="30"/>
    </row>
    <row r="7" spans="1:6" s="39" customFormat="1" ht="14">
      <c r="A7" s="30" t="s">
        <v>448</v>
      </c>
      <c r="B7" s="30"/>
      <c r="C7" s="30" t="s">
        <v>469</v>
      </c>
      <c r="D7" s="30"/>
      <c r="E7" s="30" t="s">
        <v>490</v>
      </c>
      <c r="F7" s="30"/>
    </row>
    <row r="8" spans="1:6" s="39" customFormat="1" ht="14">
      <c r="A8" s="30" t="s">
        <v>449</v>
      </c>
      <c r="B8" s="30"/>
      <c r="C8" s="30" t="s">
        <v>470</v>
      </c>
      <c r="D8" s="30"/>
      <c r="E8" s="30" t="s">
        <v>491</v>
      </c>
      <c r="F8" s="30"/>
    </row>
    <row r="9" spans="1:6" s="39" customFormat="1" ht="14">
      <c r="A9" s="30" t="s">
        <v>450</v>
      </c>
      <c r="B9" s="30"/>
      <c r="C9" s="30" t="s">
        <v>471</v>
      </c>
      <c r="D9" s="30"/>
      <c r="E9" s="30" t="s">
        <v>492</v>
      </c>
      <c r="F9" s="30"/>
    </row>
    <row r="10" spans="1:6" s="39" customFormat="1" ht="14">
      <c r="A10" s="30" t="s">
        <v>451</v>
      </c>
      <c r="B10" s="30"/>
      <c r="C10" s="30" t="s">
        <v>472</v>
      </c>
      <c r="D10" s="30"/>
      <c r="E10" s="30" t="s">
        <v>493</v>
      </c>
      <c r="F10" s="30"/>
    </row>
    <row r="11" spans="1:6" s="39" customFormat="1" ht="14">
      <c r="A11" s="30" t="s">
        <v>452</v>
      </c>
      <c r="B11" s="30"/>
      <c r="C11" s="30" t="s">
        <v>473</v>
      </c>
      <c r="D11" s="30"/>
      <c r="E11" s="30" t="s">
        <v>494</v>
      </c>
      <c r="F11" s="30"/>
    </row>
    <row r="12" spans="1:6" s="39" customFormat="1" ht="14">
      <c r="A12" s="30" t="s">
        <v>453</v>
      </c>
      <c r="B12" s="30"/>
      <c r="C12" s="30" t="s">
        <v>474</v>
      </c>
      <c r="D12" s="30"/>
      <c r="E12" s="30" t="s">
        <v>495</v>
      </c>
      <c r="F12" s="30"/>
    </row>
    <row r="13" spans="1:6" s="39" customFormat="1" ht="14">
      <c r="A13" s="30" t="s">
        <v>454</v>
      </c>
      <c r="B13" s="30"/>
      <c r="C13" s="30" t="s">
        <v>475</v>
      </c>
      <c r="D13" s="30"/>
      <c r="E13" s="30" t="s">
        <v>496</v>
      </c>
      <c r="F13" s="30"/>
    </row>
    <row r="14" spans="1:6" s="39" customFormat="1" ht="14">
      <c r="A14" s="30" t="s">
        <v>455</v>
      </c>
      <c r="B14" s="30"/>
      <c r="C14" s="30" t="s">
        <v>476</v>
      </c>
      <c r="D14" s="30"/>
      <c r="E14" s="30" t="s">
        <v>497</v>
      </c>
      <c r="F14" s="30"/>
    </row>
    <row r="15" spans="1:6" s="39" customFormat="1" ht="14">
      <c r="A15" s="30" t="s">
        <v>456</v>
      </c>
      <c r="B15" s="30"/>
      <c r="C15" s="30" t="s">
        <v>477</v>
      </c>
      <c r="D15" s="30"/>
      <c r="E15" s="30" t="s">
        <v>498</v>
      </c>
      <c r="F15" s="30"/>
    </row>
    <row r="16" spans="1:6" s="39" customFormat="1" ht="14">
      <c r="A16" s="30" t="s">
        <v>457</v>
      </c>
      <c r="B16" s="30"/>
      <c r="C16" s="30" t="s">
        <v>478</v>
      </c>
      <c r="D16" s="30"/>
      <c r="E16" s="30" t="s">
        <v>499</v>
      </c>
      <c r="F16" s="30"/>
    </row>
    <row r="17" spans="1:6" s="39" customFormat="1" ht="14">
      <c r="A17" s="30" t="s">
        <v>458</v>
      </c>
      <c r="B17" s="30"/>
      <c r="C17" s="30" t="s">
        <v>479</v>
      </c>
      <c r="D17" s="30"/>
      <c r="E17" s="30" t="s">
        <v>500</v>
      </c>
      <c r="F17" s="30"/>
    </row>
    <row r="18" spans="1:6" s="39" customFormat="1" ht="14">
      <c r="A18" s="30" t="s">
        <v>459</v>
      </c>
      <c r="B18" s="30"/>
      <c r="C18" s="30" t="s">
        <v>480</v>
      </c>
      <c r="D18" s="30"/>
      <c r="E18" s="30" t="s">
        <v>501</v>
      </c>
      <c r="F18" s="30"/>
    </row>
    <row r="19" spans="1:6" s="39" customFormat="1" ht="14">
      <c r="A19" s="30" t="s">
        <v>460</v>
      </c>
      <c r="B19" s="30"/>
      <c r="C19" s="30" t="s">
        <v>481</v>
      </c>
      <c r="D19" s="30"/>
      <c r="E19" s="30" t="s">
        <v>502</v>
      </c>
      <c r="F19" s="30"/>
    </row>
    <row r="20" spans="1:6" s="39" customFormat="1" ht="14">
      <c r="A20" s="30" t="s">
        <v>461</v>
      </c>
      <c r="B20" s="30"/>
      <c r="C20" s="30" t="s">
        <v>482</v>
      </c>
      <c r="D20" s="30"/>
      <c r="E20" s="30" t="s">
        <v>503</v>
      </c>
      <c r="F20" s="30"/>
    </row>
    <row r="21" spans="1:6" s="39" customFormat="1" ht="14">
      <c r="A21" s="30" t="s">
        <v>462</v>
      </c>
      <c r="B21" s="30"/>
      <c r="C21" s="30" t="s">
        <v>483</v>
      </c>
      <c r="D21" s="30"/>
      <c r="E21" s="30" t="s">
        <v>504</v>
      </c>
      <c r="F21" s="30"/>
    </row>
    <row r="22" spans="1:6" s="39" customFormat="1" ht="14">
      <c r="A22" s="30" t="s">
        <v>463</v>
      </c>
      <c r="B22" s="30"/>
      <c r="C22" s="30" t="s">
        <v>484</v>
      </c>
      <c r="D22" s="30"/>
      <c r="E22" s="30" t="s">
        <v>505</v>
      </c>
      <c r="F22" s="30"/>
    </row>
    <row r="23" spans="1:6" s="42" customFormat="1" ht="14">
      <c r="A23" s="218" t="s">
        <v>706</v>
      </c>
      <c r="B23" s="41">
        <f>SUM(B2:B21)</f>
        <v>0</v>
      </c>
      <c r="C23" s="246"/>
      <c r="D23" s="41">
        <f>SUM(D2:D21)</f>
        <v>0</v>
      </c>
      <c r="E23" s="246"/>
      <c r="F23" s="41">
        <f>SUM(F2:F21)</f>
        <v>0</v>
      </c>
    </row>
    <row r="24" spans="1:6" s="42" customFormat="1" ht="14">
      <c r="A24" s="218" t="s">
        <v>713</v>
      </c>
      <c r="B24" s="41">
        <f>(B23-19.61764706)/0.758373946</f>
        <v>-25.868039327395355</v>
      </c>
      <c r="C24" s="247"/>
      <c r="D24" s="41">
        <f>(D23-19.59803922)/1.5749608</f>
        <v>-12.443509209880018</v>
      </c>
      <c r="E24" s="247"/>
      <c r="F24" s="41">
        <f>(F23-19.05882353)/1.33367303</f>
        <v>-14.290476826992597</v>
      </c>
    </row>
    <row r="25" spans="1:6" s="216" customFormat="1" ht="28">
      <c r="A25" s="217" t="s">
        <v>712</v>
      </c>
      <c r="B25" s="217"/>
      <c r="C25" s="247"/>
      <c r="D25" s="217"/>
      <c r="E25" s="247"/>
      <c r="F25" s="217"/>
    </row>
    <row r="26" spans="1:6" s="2" customFormat="1">
      <c r="A26" s="219" t="s">
        <v>725</v>
      </c>
      <c r="B26" s="46">
        <f>(14.39215686-B25)/3.965586775</f>
        <v>3.6292628749751672</v>
      </c>
      <c r="C26" s="248"/>
      <c r="D26" s="46">
        <f>(12.66666667-D25)/3.662313648</f>
        <v>3.4586515212636968</v>
      </c>
      <c r="E26" s="248"/>
      <c r="F26" s="46">
        <f>(20.78431373-F25)/6.129990311</f>
        <v>3.3905948746286687</v>
      </c>
    </row>
  </sheetData>
  <mergeCells count="3">
    <mergeCell ref="A1:F1"/>
    <mergeCell ref="C23:C26"/>
    <mergeCell ref="E23:E26"/>
  </mergeCells>
  <conditionalFormatting sqref="B3:B22 D3:D22 F3:F22">
    <cfRule type="cellIs" dxfId="10" priority="13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45"/>
  <sheetViews>
    <sheetView workbookViewId="0">
      <selection activeCell="O7" sqref="O7"/>
    </sheetView>
  </sheetViews>
  <sheetFormatPr baseColWidth="10" defaultRowHeight="15" x14ac:dyDescent="0"/>
  <cols>
    <col min="1" max="16384" width="10.83203125" style="52"/>
  </cols>
  <sheetData>
    <row r="1" spans="2:7" s="51" customFormat="1" ht="16" thickBot="1">
      <c r="B1" s="244" t="s">
        <v>630</v>
      </c>
      <c r="C1" s="244"/>
      <c r="D1" s="244"/>
      <c r="E1" s="244"/>
      <c r="F1" s="244"/>
      <c r="G1" s="244"/>
    </row>
    <row r="2" spans="2:7" s="166" customFormat="1" ht="26">
      <c r="B2" s="164" t="s">
        <v>620</v>
      </c>
      <c r="C2" s="165" t="s">
        <v>175</v>
      </c>
      <c r="D2" s="252" t="s">
        <v>506</v>
      </c>
      <c r="E2" s="252"/>
      <c r="F2" s="252"/>
      <c r="G2" s="253"/>
    </row>
    <row r="3" spans="2:7" ht="26">
      <c r="B3" s="167"/>
      <c r="C3" s="168"/>
      <c r="D3" s="169" t="s">
        <v>507</v>
      </c>
      <c r="E3" s="169" t="s">
        <v>508</v>
      </c>
      <c r="F3" s="169" t="s">
        <v>509</v>
      </c>
      <c r="G3" s="170" t="s">
        <v>510</v>
      </c>
    </row>
    <row r="4" spans="2:7">
      <c r="B4" s="167" t="s">
        <v>152</v>
      </c>
      <c r="C4" s="168"/>
      <c r="D4" s="168"/>
      <c r="E4" s="168"/>
      <c r="F4" s="168"/>
      <c r="G4" s="171"/>
    </row>
    <row r="5" spans="2:7">
      <c r="B5" s="167" t="s">
        <v>511</v>
      </c>
      <c r="C5" s="168"/>
      <c r="D5" s="168"/>
      <c r="E5" s="168"/>
      <c r="F5" s="168"/>
      <c r="G5" s="171"/>
    </row>
    <row r="6" spans="2:7">
      <c r="B6" s="167" t="s">
        <v>512</v>
      </c>
      <c r="C6" s="168"/>
      <c r="D6" s="168"/>
      <c r="E6" s="168"/>
      <c r="F6" s="168"/>
      <c r="G6" s="171"/>
    </row>
    <row r="7" spans="2:7">
      <c r="B7" s="167" t="s">
        <v>513</v>
      </c>
      <c r="C7" s="168"/>
      <c r="D7" s="168"/>
      <c r="E7" s="168"/>
      <c r="F7" s="168"/>
      <c r="G7" s="171"/>
    </row>
    <row r="8" spans="2:7">
      <c r="B8" s="167" t="s">
        <v>514</v>
      </c>
      <c r="C8" s="168"/>
      <c r="D8" s="168"/>
      <c r="E8" s="168"/>
      <c r="F8" s="168"/>
      <c r="G8" s="171"/>
    </row>
    <row r="9" spans="2:7">
      <c r="B9" s="167" t="s">
        <v>515</v>
      </c>
      <c r="C9" s="168"/>
      <c r="D9" s="168"/>
      <c r="E9" s="168"/>
      <c r="F9" s="168"/>
      <c r="G9" s="171"/>
    </row>
    <row r="10" spans="2:7">
      <c r="B10" s="167" t="s">
        <v>516</v>
      </c>
      <c r="C10" s="168"/>
      <c r="D10" s="168"/>
      <c r="E10" s="168"/>
      <c r="F10" s="168"/>
      <c r="G10" s="171"/>
    </row>
    <row r="11" spans="2:7">
      <c r="B11" s="167" t="s">
        <v>517</v>
      </c>
      <c r="C11" s="168"/>
      <c r="D11" s="168"/>
      <c r="E11" s="168"/>
      <c r="F11" s="168"/>
      <c r="G11" s="171"/>
    </row>
    <row r="12" spans="2:7">
      <c r="B12" s="167" t="s">
        <v>518</v>
      </c>
      <c r="C12" s="168"/>
      <c r="D12" s="168"/>
      <c r="E12" s="168"/>
      <c r="F12" s="168"/>
      <c r="G12" s="171"/>
    </row>
    <row r="13" spans="2:7">
      <c r="B13" s="167" t="s">
        <v>519</v>
      </c>
      <c r="C13" s="168"/>
      <c r="D13" s="168"/>
      <c r="E13" s="168"/>
      <c r="F13" s="168"/>
      <c r="G13" s="171"/>
    </row>
    <row r="14" spans="2:7">
      <c r="B14" s="167" t="s">
        <v>520</v>
      </c>
      <c r="C14" s="168"/>
      <c r="D14" s="168"/>
      <c r="E14" s="168"/>
      <c r="F14" s="168"/>
      <c r="G14" s="171"/>
    </row>
    <row r="15" spans="2:7">
      <c r="B15" s="167" t="s">
        <v>521</v>
      </c>
      <c r="C15" s="168"/>
      <c r="D15" s="168"/>
      <c r="E15" s="168"/>
      <c r="F15" s="168"/>
      <c r="G15" s="171"/>
    </row>
    <row r="16" spans="2:7">
      <c r="B16" s="167" t="s">
        <v>522</v>
      </c>
      <c r="C16" s="168"/>
      <c r="D16" s="168"/>
      <c r="E16" s="168"/>
      <c r="F16" s="168"/>
      <c r="G16" s="171"/>
    </row>
    <row r="17" spans="2:7">
      <c r="B17" s="167" t="s">
        <v>523</v>
      </c>
      <c r="C17" s="168"/>
      <c r="D17" s="168"/>
      <c r="E17" s="168"/>
      <c r="F17" s="168"/>
      <c r="G17" s="171"/>
    </row>
    <row r="18" spans="2:7">
      <c r="B18" s="167" t="s">
        <v>524</v>
      </c>
      <c r="C18" s="168"/>
      <c r="D18" s="168"/>
      <c r="E18" s="168"/>
      <c r="F18" s="168"/>
      <c r="G18" s="171"/>
    </row>
    <row r="19" spans="2:7">
      <c r="B19" s="167" t="s">
        <v>525</v>
      </c>
      <c r="C19" s="168"/>
      <c r="D19" s="168"/>
      <c r="E19" s="168"/>
      <c r="F19" s="168"/>
      <c r="G19" s="171"/>
    </row>
    <row r="20" spans="2:7">
      <c r="B20" s="167" t="s">
        <v>526</v>
      </c>
      <c r="C20" s="168"/>
      <c r="D20" s="168"/>
      <c r="E20" s="168"/>
      <c r="F20" s="168"/>
      <c r="G20" s="171"/>
    </row>
    <row r="21" spans="2:7">
      <c r="B21" s="167" t="s">
        <v>527</v>
      </c>
      <c r="C21" s="168"/>
      <c r="D21" s="168"/>
      <c r="E21" s="168"/>
      <c r="F21" s="168"/>
      <c r="G21" s="171"/>
    </row>
    <row r="22" spans="2:7">
      <c r="B22" s="167" t="s">
        <v>528</v>
      </c>
      <c r="C22" s="168"/>
      <c r="D22" s="168"/>
      <c r="E22" s="168"/>
      <c r="F22" s="168"/>
      <c r="G22" s="171"/>
    </row>
    <row r="23" spans="2:7">
      <c r="B23" s="167" t="s">
        <v>529</v>
      </c>
      <c r="C23" s="168"/>
      <c r="D23" s="168"/>
      <c r="E23" s="168"/>
      <c r="F23" s="168"/>
      <c r="G23" s="171"/>
    </row>
    <row r="24" spans="2:7">
      <c r="B24" s="167" t="s">
        <v>530</v>
      </c>
      <c r="C24" s="168"/>
      <c r="D24" s="168"/>
      <c r="E24" s="168"/>
      <c r="F24" s="168"/>
      <c r="G24" s="171"/>
    </row>
    <row r="25" spans="2:7">
      <c r="B25" s="167" t="s">
        <v>531</v>
      </c>
      <c r="C25" s="168"/>
      <c r="D25" s="168"/>
      <c r="E25" s="168"/>
      <c r="F25" s="168"/>
      <c r="G25" s="171"/>
    </row>
    <row r="26" spans="2:7">
      <c r="B26" s="167" t="s">
        <v>532</v>
      </c>
      <c r="C26" s="168"/>
      <c r="D26" s="168"/>
      <c r="E26" s="168"/>
      <c r="F26" s="168"/>
      <c r="G26" s="171"/>
    </row>
    <row r="27" spans="2:7">
      <c r="B27" s="167" t="s">
        <v>533</v>
      </c>
      <c r="C27" s="168"/>
      <c r="D27" s="168"/>
      <c r="E27" s="168"/>
      <c r="F27" s="168"/>
      <c r="G27" s="171"/>
    </row>
    <row r="28" spans="2:7">
      <c r="B28" s="167" t="s">
        <v>534</v>
      </c>
      <c r="C28" s="168"/>
      <c r="D28" s="168"/>
      <c r="E28" s="168"/>
      <c r="F28" s="168"/>
      <c r="G28" s="171"/>
    </row>
    <row r="29" spans="2:7">
      <c r="B29" s="167" t="s">
        <v>535</v>
      </c>
      <c r="C29" s="168"/>
      <c r="D29" s="168"/>
      <c r="E29" s="168"/>
      <c r="F29" s="168"/>
      <c r="G29" s="171"/>
    </row>
    <row r="30" spans="2:7">
      <c r="B30" s="167" t="s">
        <v>536</v>
      </c>
      <c r="C30" s="168"/>
      <c r="D30" s="168"/>
      <c r="E30" s="168"/>
      <c r="F30" s="168"/>
      <c r="G30" s="171"/>
    </row>
    <row r="31" spans="2:7">
      <c r="B31" s="167" t="s">
        <v>537</v>
      </c>
      <c r="C31" s="168"/>
      <c r="D31" s="168"/>
      <c r="E31" s="168"/>
      <c r="F31" s="168"/>
      <c r="G31" s="171"/>
    </row>
    <row r="32" spans="2:7">
      <c r="B32" s="167" t="s">
        <v>538</v>
      </c>
      <c r="C32" s="168"/>
      <c r="D32" s="168"/>
      <c r="E32" s="168"/>
      <c r="F32" s="168"/>
      <c r="G32" s="171"/>
    </row>
    <row r="33" spans="1:7">
      <c r="B33" s="167" t="s">
        <v>539</v>
      </c>
      <c r="C33" s="168"/>
      <c r="D33" s="168"/>
      <c r="E33" s="168"/>
      <c r="F33" s="168"/>
      <c r="G33" s="171"/>
    </row>
    <row r="34" spans="1:7">
      <c r="B34" s="167" t="s">
        <v>540</v>
      </c>
      <c r="C34" s="168"/>
      <c r="D34" s="168"/>
      <c r="E34" s="168"/>
      <c r="F34" s="168"/>
      <c r="G34" s="171"/>
    </row>
    <row r="35" spans="1:7">
      <c r="B35" s="167" t="s">
        <v>541</v>
      </c>
      <c r="C35" s="168"/>
      <c r="D35" s="168"/>
      <c r="E35" s="168"/>
      <c r="F35" s="168"/>
      <c r="G35" s="171"/>
    </row>
    <row r="36" spans="1:7">
      <c r="B36" s="167" t="s">
        <v>542</v>
      </c>
      <c r="C36" s="168"/>
      <c r="D36" s="168"/>
      <c r="E36" s="168"/>
      <c r="F36" s="168"/>
      <c r="G36" s="171"/>
    </row>
    <row r="37" spans="1:7">
      <c r="B37" s="167" t="s">
        <v>200</v>
      </c>
      <c r="C37" s="168"/>
      <c r="D37" s="168"/>
      <c r="E37" s="168"/>
      <c r="F37" s="168"/>
      <c r="G37" s="171"/>
    </row>
    <row r="38" spans="1:7">
      <c r="B38" s="167" t="s">
        <v>543</v>
      </c>
      <c r="C38" s="168"/>
      <c r="D38" s="168"/>
      <c r="E38" s="168"/>
      <c r="F38" s="168"/>
      <c r="G38" s="171"/>
    </row>
    <row r="39" spans="1:7">
      <c r="B39" s="167" t="s">
        <v>544</v>
      </c>
      <c r="C39" s="168"/>
      <c r="D39" s="168"/>
      <c r="E39" s="168"/>
      <c r="F39" s="168"/>
      <c r="G39" s="171"/>
    </row>
    <row r="40" spans="1:7">
      <c r="B40" s="167" t="s">
        <v>545</v>
      </c>
      <c r="C40" s="168"/>
      <c r="D40" s="168"/>
      <c r="E40" s="168"/>
      <c r="F40" s="168"/>
      <c r="G40" s="171"/>
    </row>
    <row r="41" spans="1:7">
      <c r="B41" s="167" t="s">
        <v>546</v>
      </c>
      <c r="C41" s="168"/>
      <c r="D41" s="168"/>
      <c r="E41" s="168"/>
      <c r="F41" s="168"/>
      <c r="G41" s="171"/>
    </row>
    <row r="42" spans="1:7">
      <c r="B42" s="167" t="s">
        <v>419</v>
      </c>
      <c r="C42" s="168"/>
      <c r="D42" s="168"/>
      <c r="E42" s="168"/>
      <c r="F42" s="168"/>
      <c r="G42" s="171"/>
    </row>
    <row r="43" spans="1:7" ht="16" thickBot="1">
      <c r="B43" s="172" t="s">
        <v>458</v>
      </c>
      <c r="C43" s="173"/>
      <c r="D43" s="173"/>
      <c r="E43" s="173"/>
      <c r="F43" s="173"/>
      <c r="G43" s="174"/>
    </row>
    <row r="44" spans="1:7" s="177" customFormat="1" ht="16" thickBot="1">
      <c r="A44" s="249" t="s">
        <v>709</v>
      </c>
      <c r="B44" s="250"/>
      <c r="C44" s="152">
        <f>SUM(C4:C43)</f>
        <v>0</v>
      </c>
      <c r="D44" s="175"/>
      <c r="E44" s="175"/>
      <c r="F44" s="175"/>
      <c r="G44" s="176"/>
    </row>
    <row r="45" spans="1:7">
      <c r="A45" s="251" t="s">
        <v>641</v>
      </c>
      <c r="B45" s="251"/>
      <c r="C45" s="52">
        <f>(C44-39.45098039)/2.155478633</f>
        <v>-18.302654355284439</v>
      </c>
    </row>
  </sheetData>
  <mergeCells count="4">
    <mergeCell ref="A44:B44"/>
    <mergeCell ref="A45:B45"/>
    <mergeCell ref="D2:G2"/>
    <mergeCell ref="B1:G1"/>
  </mergeCells>
  <conditionalFormatting sqref="C4:C43">
    <cfRule type="cellIs" dxfId="9" priority="2" operator="equal">
      <formula>0</formula>
    </cfRule>
    <cfRule type="cellIs" dxfId="8" priority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348"/>
  <sheetViews>
    <sheetView workbookViewId="0">
      <selection activeCell="F9" sqref="F9"/>
    </sheetView>
  </sheetViews>
  <sheetFormatPr baseColWidth="10" defaultRowHeight="15" x14ac:dyDescent="0"/>
  <cols>
    <col min="1" max="1" width="10.83203125" style="52"/>
    <col min="2" max="2" width="28.83203125" style="52" customWidth="1"/>
    <col min="3" max="3" width="9.5" style="215" customWidth="1"/>
    <col min="4" max="4" width="9.5" style="205" customWidth="1"/>
    <col min="5" max="16384" width="10.83203125" style="52"/>
  </cols>
  <sheetData>
    <row r="1" spans="1:7" s="51" customFormat="1" ht="16" customHeight="1">
      <c r="A1" s="254" t="s">
        <v>630</v>
      </c>
      <c r="B1" s="254"/>
      <c r="C1" s="254"/>
      <c r="D1" s="254"/>
      <c r="E1" s="254"/>
      <c r="F1" s="254"/>
      <c r="G1" s="254"/>
    </row>
    <row r="2" spans="1:7">
      <c r="A2" s="52">
        <v>1</v>
      </c>
      <c r="B2" s="33" t="s">
        <v>549</v>
      </c>
      <c r="C2" s="195"/>
      <c r="D2" s="52"/>
    </row>
    <row r="3" spans="1:7">
      <c r="A3" s="52">
        <v>2</v>
      </c>
      <c r="B3" s="33" t="s">
        <v>550</v>
      </c>
      <c r="C3" s="195"/>
      <c r="D3" s="52"/>
    </row>
    <row r="4" spans="1:7">
      <c r="A4" s="52">
        <v>3</v>
      </c>
      <c r="B4" s="33" t="s">
        <v>551</v>
      </c>
      <c r="C4" s="195"/>
      <c r="D4" s="52"/>
    </row>
    <row r="5" spans="1:7">
      <c r="A5" s="52">
        <v>4</v>
      </c>
      <c r="B5" s="33" t="s">
        <v>552</v>
      </c>
      <c r="C5" s="195"/>
      <c r="D5" s="52"/>
    </row>
    <row r="6" spans="1:7">
      <c r="A6" s="52">
        <v>5</v>
      </c>
      <c r="B6" s="33" t="s">
        <v>553</v>
      </c>
      <c r="C6" s="195"/>
      <c r="D6" s="52"/>
    </row>
    <row r="7" spans="1:7">
      <c r="A7" s="52">
        <v>6</v>
      </c>
      <c r="B7" s="33" t="s">
        <v>554</v>
      </c>
      <c r="C7" s="195"/>
      <c r="D7" s="52"/>
    </row>
    <row r="8" spans="1:7">
      <c r="A8" s="52">
        <v>7</v>
      </c>
      <c r="B8" s="33" t="s">
        <v>555</v>
      </c>
      <c r="C8" s="195"/>
      <c r="D8" s="52"/>
    </row>
    <row r="9" spans="1:7">
      <c r="A9" s="52">
        <v>8</v>
      </c>
      <c r="B9" s="33" t="s">
        <v>556</v>
      </c>
      <c r="C9" s="195"/>
      <c r="D9" s="52"/>
    </row>
    <row r="10" spans="1:7">
      <c r="A10" s="52">
        <v>9</v>
      </c>
      <c r="B10" s="33" t="s">
        <v>557</v>
      </c>
      <c r="C10" s="195"/>
      <c r="D10" s="52"/>
    </row>
    <row r="11" spans="1:7">
      <c r="A11" s="52">
        <v>10</v>
      </c>
      <c r="B11" s="33" t="s">
        <v>558</v>
      </c>
      <c r="C11" s="195"/>
      <c r="D11" s="52"/>
    </row>
    <row r="12" spans="1:7">
      <c r="A12" s="52">
        <v>11</v>
      </c>
      <c r="B12" s="33" t="s">
        <v>559</v>
      </c>
      <c r="C12" s="195"/>
      <c r="D12" s="52"/>
    </row>
    <row r="13" spans="1:7">
      <c r="A13" s="52">
        <v>12</v>
      </c>
      <c r="B13" s="33" t="s">
        <v>560</v>
      </c>
      <c r="C13" s="195"/>
      <c r="D13" s="52"/>
    </row>
    <row r="14" spans="1:7">
      <c r="A14" s="52">
        <v>13</v>
      </c>
      <c r="B14" s="33" t="s">
        <v>561</v>
      </c>
      <c r="C14" s="195"/>
      <c r="D14" s="52"/>
    </row>
    <row r="15" spans="1:7">
      <c r="A15" s="52">
        <v>14</v>
      </c>
      <c r="B15" s="33" t="s">
        <v>562</v>
      </c>
      <c r="C15" s="195"/>
      <c r="D15" s="52"/>
    </row>
    <row r="16" spans="1:7">
      <c r="A16" s="52">
        <v>15</v>
      </c>
      <c r="B16" s="33" t="s">
        <v>563</v>
      </c>
      <c r="C16" s="195"/>
      <c r="D16" s="52"/>
    </row>
    <row r="17" spans="1:4">
      <c r="A17" s="52">
        <v>16</v>
      </c>
      <c r="B17" s="33" t="s">
        <v>564</v>
      </c>
      <c r="C17" s="195"/>
      <c r="D17" s="52"/>
    </row>
    <row r="18" spans="1:4">
      <c r="A18" s="52">
        <v>17</v>
      </c>
      <c r="B18" s="33" t="s">
        <v>565</v>
      </c>
      <c r="C18" s="195"/>
      <c r="D18" s="52"/>
    </row>
    <row r="19" spans="1:4">
      <c r="A19" s="52">
        <v>18</v>
      </c>
      <c r="B19" s="33" t="s">
        <v>566</v>
      </c>
      <c r="C19" s="195"/>
      <c r="D19" s="52"/>
    </row>
    <row r="20" spans="1:4">
      <c r="A20" s="52">
        <v>19</v>
      </c>
      <c r="B20" s="33" t="s">
        <v>567</v>
      </c>
      <c r="C20" s="195"/>
      <c r="D20" s="52"/>
    </row>
    <row r="21" spans="1:4">
      <c r="A21" s="52">
        <v>20</v>
      </c>
      <c r="B21" s="33" t="s">
        <v>568</v>
      </c>
      <c r="C21" s="195"/>
      <c r="D21" s="52"/>
    </row>
    <row r="22" spans="1:4">
      <c r="A22" s="52">
        <v>21</v>
      </c>
      <c r="B22" s="33" t="s">
        <v>569</v>
      </c>
      <c r="C22" s="195"/>
      <c r="D22" s="52"/>
    </row>
    <row r="23" spans="1:4">
      <c r="A23" s="52">
        <v>22</v>
      </c>
      <c r="B23" s="33" t="s">
        <v>570</v>
      </c>
      <c r="C23" s="195"/>
      <c r="D23" s="52"/>
    </row>
    <row r="24" spans="1:4">
      <c r="A24" s="52">
        <v>23</v>
      </c>
      <c r="B24" s="33" t="s">
        <v>571</v>
      </c>
      <c r="C24" s="195"/>
      <c r="D24" s="52"/>
    </row>
    <row r="25" spans="1:4">
      <c r="A25" s="52">
        <v>24</v>
      </c>
      <c r="B25" s="33" t="s">
        <v>572</v>
      </c>
      <c r="C25" s="195"/>
      <c r="D25" s="52"/>
    </row>
    <row r="26" spans="1:4">
      <c r="A26" s="52">
        <v>25</v>
      </c>
      <c r="B26" s="33" t="s">
        <v>573</v>
      </c>
      <c r="C26" s="195"/>
      <c r="D26" s="52"/>
    </row>
    <row r="27" spans="1:4">
      <c r="A27" s="52">
        <v>26</v>
      </c>
      <c r="B27" s="33" t="s">
        <v>574</v>
      </c>
      <c r="C27" s="195"/>
      <c r="D27" s="52"/>
    </row>
    <row r="28" spans="1:4">
      <c r="A28" s="52">
        <v>27</v>
      </c>
      <c r="B28" s="33" t="s">
        <v>575</v>
      </c>
      <c r="C28" s="195"/>
      <c r="D28" s="52"/>
    </row>
    <row r="29" spans="1:4">
      <c r="A29" s="52">
        <v>28</v>
      </c>
      <c r="B29" s="33" t="s">
        <v>576</v>
      </c>
      <c r="C29" s="195"/>
      <c r="D29" s="52"/>
    </row>
    <row r="30" spans="1:4">
      <c r="A30" s="52">
        <v>29</v>
      </c>
      <c r="B30" s="33" t="s">
        <v>577</v>
      </c>
      <c r="C30" s="195"/>
      <c r="D30" s="52"/>
    </row>
    <row r="31" spans="1:4">
      <c r="A31" s="52">
        <v>30</v>
      </c>
      <c r="B31" s="33" t="s">
        <v>578</v>
      </c>
      <c r="C31" s="195"/>
      <c r="D31" s="52"/>
    </row>
    <row r="32" spans="1:4">
      <c r="A32" s="52">
        <v>31</v>
      </c>
      <c r="B32" s="33" t="s">
        <v>579</v>
      </c>
      <c r="C32" s="195"/>
      <c r="D32" s="52"/>
    </row>
    <row r="33" spans="1:4" ht="16" thickBot="1">
      <c r="A33" s="52">
        <v>32</v>
      </c>
      <c r="B33" s="34" t="s">
        <v>580</v>
      </c>
      <c r="C33" s="198"/>
      <c r="D33" s="52"/>
    </row>
    <row r="34" spans="1:4" s="212" customFormat="1" ht="16" thickBot="1">
      <c r="B34" s="213" t="s">
        <v>714</v>
      </c>
      <c r="C34" s="214"/>
    </row>
    <row r="35" spans="1:4" s="204" customFormat="1" ht="16" thickBot="1">
      <c r="B35" s="152" t="s">
        <v>641</v>
      </c>
      <c r="C35" s="152">
        <f>(C34-28.95099039)/2.815717734</f>
        <v>-10.281922097664353</v>
      </c>
    </row>
    <row r="36" spans="1:4">
      <c r="D36" s="205" t="s">
        <v>618</v>
      </c>
    </row>
    <row r="37" spans="1:4">
      <c r="D37" s="205" t="s">
        <v>618</v>
      </c>
    </row>
    <row r="38" spans="1:4">
      <c r="D38" s="205" t="s">
        <v>618</v>
      </c>
    </row>
    <row r="39" spans="1:4">
      <c r="D39" s="205" t="s">
        <v>618</v>
      </c>
    </row>
    <row r="40" spans="1:4">
      <c r="D40" s="205" t="s">
        <v>618</v>
      </c>
    </row>
    <row r="41" spans="1:4">
      <c r="D41" s="205" t="s">
        <v>618</v>
      </c>
    </row>
    <row r="42" spans="1:4">
      <c r="D42" s="205" t="s">
        <v>618</v>
      </c>
    </row>
    <row r="43" spans="1:4">
      <c r="D43" s="205" t="s">
        <v>618</v>
      </c>
    </row>
    <row r="44" spans="1:4">
      <c r="D44" s="205" t="s">
        <v>618</v>
      </c>
    </row>
    <row r="45" spans="1:4">
      <c r="D45" s="205" t="s">
        <v>618</v>
      </c>
    </row>
    <row r="46" spans="1:4">
      <c r="D46" s="205" t="s">
        <v>618</v>
      </c>
    </row>
    <row r="47" spans="1:4">
      <c r="D47" s="205" t="s">
        <v>618</v>
      </c>
    </row>
    <row r="48" spans="1:4">
      <c r="D48" s="205" t="s">
        <v>618</v>
      </c>
    </row>
    <row r="49" spans="4:4">
      <c r="D49" s="205" t="s">
        <v>618</v>
      </c>
    </row>
    <row r="50" spans="4:4">
      <c r="D50" s="205" t="s">
        <v>618</v>
      </c>
    </row>
    <row r="51" spans="4:4">
      <c r="D51" s="205" t="s">
        <v>618</v>
      </c>
    </row>
    <row r="52" spans="4:4">
      <c r="D52" s="205" t="s">
        <v>618</v>
      </c>
    </row>
    <row r="53" spans="4:4">
      <c r="D53" s="205" t="s">
        <v>618</v>
      </c>
    </row>
    <row r="54" spans="4:4">
      <c r="D54" s="205" t="s">
        <v>618</v>
      </c>
    </row>
    <row r="55" spans="4:4">
      <c r="D55" s="205" t="s">
        <v>618</v>
      </c>
    </row>
    <row r="56" spans="4:4">
      <c r="D56" s="205" t="s">
        <v>618</v>
      </c>
    </row>
    <row r="57" spans="4:4">
      <c r="D57" s="205" t="s">
        <v>618</v>
      </c>
    </row>
    <row r="58" spans="4:4">
      <c r="D58" s="205" t="s">
        <v>618</v>
      </c>
    </row>
    <row r="59" spans="4:4">
      <c r="D59" s="205" t="s">
        <v>618</v>
      </c>
    </row>
    <row r="60" spans="4:4">
      <c r="D60" s="205" t="s">
        <v>618</v>
      </c>
    </row>
    <row r="61" spans="4:4">
      <c r="D61" s="205" t="s">
        <v>618</v>
      </c>
    </row>
    <row r="62" spans="4:4">
      <c r="D62" s="205" t="s">
        <v>618</v>
      </c>
    </row>
    <row r="63" spans="4:4">
      <c r="D63" s="205" t="s">
        <v>618</v>
      </c>
    </row>
    <row r="64" spans="4:4">
      <c r="D64" s="205" t="s">
        <v>618</v>
      </c>
    </row>
    <row r="65" spans="4:4">
      <c r="D65" s="205" t="s">
        <v>618</v>
      </c>
    </row>
    <row r="66" spans="4:4">
      <c r="D66" s="205" t="s">
        <v>618</v>
      </c>
    </row>
    <row r="67" spans="4:4">
      <c r="D67" s="205" t="s">
        <v>618</v>
      </c>
    </row>
    <row r="68" spans="4:4">
      <c r="D68" s="205" t="s">
        <v>618</v>
      </c>
    </row>
    <row r="69" spans="4:4">
      <c r="D69" s="205" t="s">
        <v>618</v>
      </c>
    </row>
    <row r="70" spans="4:4">
      <c r="D70" s="205" t="s">
        <v>618</v>
      </c>
    </row>
    <row r="71" spans="4:4">
      <c r="D71" s="205" t="s">
        <v>618</v>
      </c>
    </row>
    <row r="72" spans="4:4">
      <c r="D72" s="205" t="s">
        <v>618</v>
      </c>
    </row>
    <row r="73" spans="4:4">
      <c r="D73" s="205" t="s">
        <v>618</v>
      </c>
    </row>
    <row r="74" spans="4:4">
      <c r="D74" s="205" t="s">
        <v>618</v>
      </c>
    </row>
    <row r="75" spans="4:4">
      <c r="D75" s="205" t="s">
        <v>618</v>
      </c>
    </row>
    <row r="76" spans="4:4">
      <c r="D76" s="205" t="s">
        <v>618</v>
      </c>
    </row>
    <row r="77" spans="4:4">
      <c r="D77" s="205" t="s">
        <v>618</v>
      </c>
    </row>
    <row r="78" spans="4:4">
      <c r="D78" s="205" t="s">
        <v>618</v>
      </c>
    </row>
    <row r="79" spans="4:4">
      <c r="D79" s="205" t="s">
        <v>618</v>
      </c>
    </row>
    <row r="80" spans="4:4">
      <c r="D80" s="205" t="s">
        <v>618</v>
      </c>
    </row>
    <row r="81" spans="4:4">
      <c r="D81" s="205" t="s">
        <v>618</v>
      </c>
    </row>
    <row r="82" spans="4:4">
      <c r="D82" s="205" t="s">
        <v>618</v>
      </c>
    </row>
    <row r="83" spans="4:4">
      <c r="D83" s="205" t="s">
        <v>618</v>
      </c>
    </row>
    <row r="84" spans="4:4">
      <c r="D84" s="205" t="s">
        <v>618</v>
      </c>
    </row>
    <row r="85" spans="4:4">
      <c r="D85" s="205" t="s">
        <v>618</v>
      </c>
    </row>
    <row r="86" spans="4:4">
      <c r="D86" s="205" t="s">
        <v>618</v>
      </c>
    </row>
    <row r="87" spans="4:4">
      <c r="D87" s="205" t="s">
        <v>618</v>
      </c>
    </row>
    <row r="88" spans="4:4">
      <c r="D88" s="205" t="s">
        <v>618</v>
      </c>
    </row>
    <row r="89" spans="4:4">
      <c r="D89" s="205" t="s">
        <v>618</v>
      </c>
    </row>
    <row r="90" spans="4:4">
      <c r="D90" s="205" t="s">
        <v>618</v>
      </c>
    </row>
    <row r="91" spans="4:4">
      <c r="D91" s="205" t="s">
        <v>618</v>
      </c>
    </row>
    <row r="92" spans="4:4">
      <c r="D92" s="205" t="s">
        <v>618</v>
      </c>
    </row>
    <row r="93" spans="4:4">
      <c r="D93" s="205" t="s">
        <v>618</v>
      </c>
    </row>
    <row r="94" spans="4:4">
      <c r="D94" s="205" t="s">
        <v>618</v>
      </c>
    </row>
    <row r="95" spans="4:4">
      <c r="D95" s="205" t="s">
        <v>618</v>
      </c>
    </row>
    <row r="96" spans="4:4">
      <c r="D96" s="205" t="s">
        <v>618</v>
      </c>
    </row>
    <row r="97" spans="4:4">
      <c r="D97" s="205" t="s">
        <v>618</v>
      </c>
    </row>
    <row r="98" spans="4:4">
      <c r="D98" s="205" t="s">
        <v>618</v>
      </c>
    </row>
    <row r="99" spans="4:4">
      <c r="D99" s="205" t="s">
        <v>618</v>
      </c>
    </row>
    <row r="100" spans="4:4">
      <c r="D100" s="205" t="s">
        <v>618</v>
      </c>
    </row>
    <row r="101" spans="4:4">
      <c r="D101" s="205" t="s">
        <v>618</v>
      </c>
    </row>
    <row r="102" spans="4:4">
      <c r="D102" s="205" t="s">
        <v>618</v>
      </c>
    </row>
    <row r="103" spans="4:4">
      <c r="D103" s="205" t="s">
        <v>618</v>
      </c>
    </row>
    <row r="104" spans="4:4">
      <c r="D104" s="205" t="s">
        <v>618</v>
      </c>
    </row>
    <row r="105" spans="4:4">
      <c r="D105" s="205" t="s">
        <v>618</v>
      </c>
    </row>
    <row r="106" spans="4:4">
      <c r="D106" s="205" t="s">
        <v>618</v>
      </c>
    </row>
    <row r="107" spans="4:4">
      <c r="D107" s="205" t="s">
        <v>618</v>
      </c>
    </row>
    <row r="108" spans="4:4">
      <c r="D108" s="205" t="s">
        <v>618</v>
      </c>
    </row>
    <row r="109" spans="4:4">
      <c r="D109" s="205" t="s">
        <v>618</v>
      </c>
    </row>
    <row r="110" spans="4:4">
      <c r="D110" s="205" t="s">
        <v>618</v>
      </c>
    </row>
    <row r="111" spans="4:4">
      <c r="D111" s="205" t="s">
        <v>618</v>
      </c>
    </row>
    <row r="112" spans="4:4">
      <c r="D112" s="205" t="s">
        <v>618</v>
      </c>
    </row>
    <row r="113" spans="4:4">
      <c r="D113" s="205" t="s">
        <v>618</v>
      </c>
    </row>
    <row r="114" spans="4:4">
      <c r="D114" s="205" t="s">
        <v>618</v>
      </c>
    </row>
    <row r="115" spans="4:4">
      <c r="D115" s="205" t="s">
        <v>618</v>
      </c>
    </row>
    <row r="116" spans="4:4">
      <c r="D116" s="205" t="s">
        <v>618</v>
      </c>
    </row>
    <row r="117" spans="4:4">
      <c r="D117" s="205" t="s">
        <v>618</v>
      </c>
    </row>
    <row r="118" spans="4:4">
      <c r="D118" s="205" t="s">
        <v>618</v>
      </c>
    </row>
    <row r="119" spans="4:4">
      <c r="D119" s="205" t="s">
        <v>618</v>
      </c>
    </row>
    <row r="120" spans="4:4">
      <c r="D120" s="205" t="s">
        <v>618</v>
      </c>
    </row>
    <row r="121" spans="4:4">
      <c r="D121" s="205" t="s">
        <v>618</v>
      </c>
    </row>
    <row r="122" spans="4:4">
      <c r="D122" s="205" t="s">
        <v>618</v>
      </c>
    </row>
    <row r="123" spans="4:4">
      <c r="D123" s="205" t="s">
        <v>618</v>
      </c>
    </row>
    <row r="124" spans="4:4">
      <c r="D124" s="205" t="s">
        <v>618</v>
      </c>
    </row>
    <row r="125" spans="4:4">
      <c r="D125" s="205" t="s">
        <v>618</v>
      </c>
    </row>
    <row r="126" spans="4:4">
      <c r="D126" s="205" t="s">
        <v>618</v>
      </c>
    </row>
    <row r="127" spans="4:4">
      <c r="D127" s="205" t="s">
        <v>618</v>
      </c>
    </row>
    <row r="128" spans="4:4">
      <c r="D128" s="205" t="s">
        <v>618</v>
      </c>
    </row>
    <row r="129" spans="4:4">
      <c r="D129" s="205" t="s">
        <v>618</v>
      </c>
    </row>
    <row r="130" spans="4:4">
      <c r="D130" s="205" t="s">
        <v>618</v>
      </c>
    </row>
    <row r="131" spans="4:4">
      <c r="D131" s="205" t="s">
        <v>618</v>
      </c>
    </row>
    <row r="132" spans="4:4">
      <c r="D132" s="205" t="s">
        <v>618</v>
      </c>
    </row>
    <row r="133" spans="4:4">
      <c r="D133" s="205" t="s">
        <v>618</v>
      </c>
    </row>
    <row r="134" spans="4:4">
      <c r="D134" s="205" t="s">
        <v>618</v>
      </c>
    </row>
    <row r="135" spans="4:4">
      <c r="D135" s="205" t="s">
        <v>618</v>
      </c>
    </row>
    <row r="136" spans="4:4">
      <c r="D136" s="205" t="s">
        <v>618</v>
      </c>
    </row>
    <row r="137" spans="4:4">
      <c r="D137" s="205" t="s">
        <v>618</v>
      </c>
    </row>
    <row r="138" spans="4:4">
      <c r="D138" s="205" t="s">
        <v>618</v>
      </c>
    </row>
    <row r="139" spans="4:4">
      <c r="D139" s="205" t="s">
        <v>618</v>
      </c>
    </row>
    <row r="140" spans="4:4">
      <c r="D140" s="205" t="s">
        <v>618</v>
      </c>
    </row>
    <row r="141" spans="4:4">
      <c r="D141" s="205" t="s">
        <v>618</v>
      </c>
    </row>
    <row r="142" spans="4:4">
      <c r="D142" s="205" t="s">
        <v>618</v>
      </c>
    </row>
    <row r="143" spans="4:4">
      <c r="D143" s="205" t="s">
        <v>618</v>
      </c>
    </row>
    <row r="144" spans="4:4">
      <c r="D144" s="205" t="s">
        <v>618</v>
      </c>
    </row>
    <row r="145" spans="4:4">
      <c r="D145" s="205" t="s">
        <v>618</v>
      </c>
    </row>
    <row r="146" spans="4:4">
      <c r="D146" s="205" t="s">
        <v>618</v>
      </c>
    </row>
    <row r="147" spans="4:4">
      <c r="D147" s="205" t="s">
        <v>618</v>
      </c>
    </row>
    <row r="148" spans="4:4">
      <c r="D148" s="205" t="s">
        <v>618</v>
      </c>
    </row>
    <row r="149" spans="4:4">
      <c r="D149" s="205" t="s">
        <v>618</v>
      </c>
    </row>
    <row r="150" spans="4:4">
      <c r="D150" s="205" t="s">
        <v>618</v>
      </c>
    </row>
    <row r="151" spans="4:4">
      <c r="D151" s="205" t="s">
        <v>618</v>
      </c>
    </row>
    <row r="152" spans="4:4">
      <c r="D152" s="205" t="s">
        <v>618</v>
      </c>
    </row>
    <row r="153" spans="4:4">
      <c r="D153" s="205" t="s">
        <v>618</v>
      </c>
    </row>
    <row r="154" spans="4:4">
      <c r="D154" s="205" t="s">
        <v>618</v>
      </c>
    </row>
    <row r="155" spans="4:4">
      <c r="D155" s="205" t="s">
        <v>618</v>
      </c>
    </row>
    <row r="156" spans="4:4">
      <c r="D156" s="205" t="s">
        <v>618</v>
      </c>
    </row>
    <row r="157" spans="4:4">
      <c r="D157" s="205" t="s">
        <v>618</v>
      </c>
    </row>
    <row r="158" spans="4:4">
      <c r="D158" s="205" t="s">
        <v>618</v>
      </c>
    </row>
    <row r="159" spans="4:4">
      <c r="D159" s="205" t="s">
        <v>618</v>
      </c>
    </row>
    <row r="160" spans="4:4">
      <c r="D160" s="205" t="s">
        <v>618</v>
      </c>
    </row>
    <row r="161" spans="4:4">
      <c r="D161" s="205" t="s">
        <v>618</v>
      </c>
    </row>
    <row r="162" spans="4:4">
      <c r="D162" s="205" t="s">
        <v>618</v>
      </c>
    </row>
    <row r="163" spans="4:4">
      <c r="D163" s="205" t="s">
        <v>618</v>
      </c>
    </row>
    <row r="164" spans="4:4">
      <c r="D164" s="205" t="s">
        <v>618</v>
      </c>
    </row>
    <row r="165" spans="4:4">
      <c r="D165" s="205" t="s">
        <v>618</v>
      </c>
    </row>
    <row r="166" spans="4:4">
      <c r="D166" s="205" t="s">
        <v>618</v>
      </c>
    </row>
    <row r="167" spans="4:4">
      <c r="D167" s="205" t="s">
        <v>618</v>
      </c>
    </row>
    <row r="168" spans="4:4">
      <c r="D168" s="205" t="s">
        <v>618</v>
      </c>
    </row>
    <row r="169" spans="4:4">
      <c r="D169" s="205" t="s">
        <v>618</v>
      </c>
    </row>
    <row r="170" spans="4:4">
      <c r="D170" s="205" t="s">
        <v>618</v>
      </c>
    </row>
    <row r="171" spans="4:4">
      <c r="D171" s="205" t="s">
        <v>618</v>
      </c>
    </row>
    <row r="172" spans="4:4">
      <c r="D172" s="205" t="s">
        <v>618</v>
      </c>
    </row>
    <row r="173" spans="4:4">
      <c r="D173" s="205" t="s">
        <v>618</v>
      </c>
    </row>
    <row r="174" spans="4:4">
      <c r="D174" s="205" t="s">
        <v>618</v>
      </c>
    </row>
    <row r="175" spans="4:4">
      <c r="D175" s="205" t="s">
        <v>618</v>
      </c>
    </row>
    <row r="176" spans="4:4">
      <c r="D176" s="205" t="s">
        <v>618</v>
      </c>
    </row>
    <row r="177" spans="4:4">
      <c r="D177" s="205" t="s">
        <v>618</v>
      </c>
    </row>
    <row r="178" spans="4:4">
      <c r="D178" s="205" t="s">
        <v>618</v>
      </c>
    </row>
    <row r="179" spans="4:4">
      <c r="D179" s="205" t="s">
        <v>618</v>
      </c>
    </row>
    <row r="180" spans="4:4">
      <c r="D180" s="205" t="s">
        <v>618</v>
      </c>
    </row>
    <row r="181" spans="4:4">
      <c r="D181" s="205" t="s">
        <v>618</v>
      </c>
    </row>
    <row r="182" spans="4:4">
      <c r="D182" s="205" t="s">
        <v>618</v>
      </c>
    </row>
    <row r="183" spans="4:4">
      <c r="D183" s="205" t="s">
        <v>618</v>
      </c>
    </row>
    <row r="184" spans="4:4">
      <c r="D184" s="205" t="s">
        <v>618</v>
      </c>
    </row>
    <row r="185" spans="4:4">
      <c r="D185" s="205" t="s">
        <v>618</v>
      </c>
    </row>
    <row r="186" spans="4:4">
      <c r="D186" s="205" t="s">
        <v>618</v>
      </c>
    </row>
    <row r="187" spans="4:4">
      <c r="D187" s="205" t="s">
        <v>618</v>
      </c>
    </row>
    <row r="188" spans="4:4">
      <c r="D188" s="205" t="s">
        <v>618</v>
      </c>
    </row>
    <row r="189" spans="4:4">
      <c r="D189" s="205" t="s">
        <v>618</v>
      </c>
    </row>
    <row r="190" spans="4:4">
      <c r="D190" s="205" t="s">
        <v>618</v>
      </c>
    </row>
    <row r="191" spans="4:4">
      <c r="D191" s="205" t="s">
        <v>618</v>
      </c>
    </row>
    <row r="192" spans="4:4">
      <c r="D192" s="205" t="s">
        <v>618</v>
      </c>
    </row>
    <row r="193" spans="4:4">
      <c r="D193" s="205" t="s">
        <v>618</v>
      </c>
    </row>
    <row r="194" spans="4:4">
      <c r="D194" s="205" t="s">
        <v>618</v>
      </c>
    </row>
    <row r="195" spans="4:4">
      <c r="D195" s="205" t="s">
        <v>618</v>
      </c>
    </row>
    <row r="196" spans="4:4">
      <c r="D196" s="205" t="s">
        <v>618</v>
      </c>
    </row>
    <row r="197" spans="4:4">
      <c r="D197" s="205" t="s">
        <v>618</v>
      </c>
    </row>
    <row r="198" spans="4:4">
      <c r="D198" s="205" t="s">
        <v>618</v>
      </c>
    </row>
    <row r="199" spans="4:4">
      <c r="D199" s="205" t="s">
        <v>618</v>
      </c>
    </row>
    <row r="200" spans="4:4">
      <c r="D200" s="205" t="s">
        <v>618</v>
      </c>
    </row>
    <row r="201" spans="4:4">
      <c r="D201" s="205" t="s">
        <v>618</v>
      </c>
    </row>
    <row r="202" spans="4:4">
      <c r="D202" s="205" t="s">
        <v>618</v>
      </c>
    </row>
    <row r="203" spans="4:4">
      <c r="D203" s="205" t="s">
        <v>618</v>
      </c>
    </row>
    <row r="204" spans="4:4">
      <c r="D204" s="205" t="s">
        <v>618</v>
      </c>
    </row>
    <row r="205" spans="4:4">
      <c r="D205" s="205" t="s">
        <v>618</v>
      </c>
    </row>
    <row r="206" spans="4:4">
      <c r="D206" s="205" t="s">
        <v>618</v>
      </c>
    </row>
    <row r="207" spans="4:4">
      <c r="D207" s="205" t="s">
        <v>618</v>
      </c>
    </row>
    <row r="208" spans="4:4">
      <c r="D208" s="205" t="s">
        <v>618</v>
      </c>
    </row>
    <row r="209" spans="4:4">
      <c r="D209" s="205" t="s">
        <v>618</v>
      </c>
    </row>
    <row r="210" spans="4:4">
      <c r="D210" s="205" t="s">
        <v>618</v>
      </c>
    </row>
    <row r="211" spans="4:4">
      <c r="D211" s="205" t="s">
        <v>618</v>
      </c>
    </row>
    <row r="212" spans="4:4">
      <c r="D212" s="205" t="s">
        <v>618</v>
      </c>
    </row>
    <row r="213" spans="4:4">
      <c r="D213" s="205" t="s">
        <v>618</v>
      </c>
    </row>
    <row r="214" spans="4:4">
      <c r="D214" s="205" t="s">
        <v>618</v>
      </c>
    </row>
    <row r="215" spans="4:4">
      <c r="D215" s="205" t="s">
        <v>618</v>
      </c>
    </row>
    <row r="216" spans="4:4">
      <c r="D216" s="205" t="s">
        <v>618</v>
      </c>
    </row>
    <row r="217" spans="4:4">
      <c r="D217" s="205" t="s">
        <v>618</v>
      </c>
    </row>
    <row r="218" spans="4:4">
      <c r="D218" s="205" t="s">
        <v>618</v>
      </c>
    </row>
    <row r="219" spans="4:4">
      <c r="D219" s="205" t="s">
        <v>618</v>
      </c>
    </row>
    <row r="220" spans="4:4">
      <c r="D220" s="205" t="s">
        <v>618</v>
      </c>
    </row>
    <row r="221" spans="4:4">
      <c r="D221" s="205" t="s">
        <v>618</v>
      </c>
    </row>
    <row r="222" spans="4:4">
      <c r="D222" s="205" t="s">
        <v>618</v>
      </c>
    </row>
    <row r="223" spans="4:4">
      <c r="D223" s="205" t="s">
        <v>618</v>
      </c>
    </row>
    <row r="224" spans="4:4">
      <c r="D224" s="205" t="s">
        <v>618</v>
      </c>
    </row>
    <row r="225" spans="4:4">
      <c r="D225" s="205" t="s">
        <v>618</v>
      </c>
    </row>
    <row r="226" spans="4:4">
      <c r="D226" s="205" t="s">
        <v>618</v>
      </c>
    </row>
    <row r="227" spans="4:4">
      <c r="D227" s="205" t="s">
        <v>618</v>
      </c>
    </row>
    <row r="228" spans="4:4">
      <c r="D228" s="205" t="s">
        <v>618</v>
      </c>
    </row>
    <row r="229" spans="4:4">
      <c r="D229" s="205" t="s">
        <v>618</v>
      </c>
    </row>
    <row r="230" spans="4:4">
      <c r="D230" s="205" t="s">
        <v>618</v>
      </c>
    </row>
    <row r="231" spans="4:4">
      <c r="D231" s="205" t="s">
        <v>618</v>
      </c>
    </row>
    <row r="232" spans="4:4">
      <c r="D232" s="205" t="s">
        <v>618</v>
      </c>
    </row>
    <row r="233" spans="4:4">
      <c r="D233" s="205" t="s">
        <v>618</v>
      </c>
    </row>
    <row r="234" spans="4:4">
      <c r="D234" s="205" t="s">
        <v>618</v>
      </c>
    </row>
    <row r="235" spans="4:4">
      <c r="D235" s="205" t="s">
        <v>618</v>
      </c>
    </row>
    <row r="236" spans="4:4">
      <c r="D236" s="205" t="s">
        <v>618</v>
      </c>
    </row>
    <row r="237" spans="4:4">
      <c r="D237" s="205" t="s">
        <v>618</v>
      </c>
    </row>
    <row r="238" spans="4:4">
      <c r="D238" s="205" t="s">
        <v>618</v>
      </c>
    </row>
    <row r="239" spans="4:4">
      <c r="D239" s="205" t="s">
        <v>618</v>
      </c>
    </row>
    <row r="240" spans="4:4">
      <c r="D240" s="205" t="s">
        <v>618</v>
      </c>
    </row>
    <row r="241" spans="4:4">
      <c r="D241" s="205" t="s">
        <v>618</v>
      </c>
    </row>
    <row r="242" spans="4:4">
      <c r="D242" s="205" t="s">
        <v>618</v>
      </c>
    </row>
    <row r="243" spans="4:4">
      <c r="D243" s="205" t="s">
        <v>618</v>
      </c>
    </row>
    <row r="244" spans="4:4">
      <c r="D244" s="205" t="s">
        <v>618</v>
      </c>
    </row>
    <row r="245" spans="4:4">
      <c r="D245" s="205" t="s">
        <v>618</v>
      </c>
    </row>
    <row r="246" spans="4:4">
      <c r="D246" s="205" t="s">
        <v>618</v>
      </c>
    </row>
    <row r="247" spans="4:4">
      <c r="D247" s="205" t="s">
        <v>618</v>
      </c>
    </row>
    <row r="248" spans="4:4">
      <c r="D248" s="205" t="s">
        <v>618</v>
      </c>
    </row>
    <row r="249" spans="4:4">
      <c r="D249" s="205" t="s">
        <v>618</v>
      </c>
    </row>
    <row r="250" spans="4:4">
      <c r="D250" s="205" t="s">
        <v>618</v>
      </c>
    </row>
    <row r="251" spans="4:4">
      <c r="D251" s="205" t="s">
        <v>618</v>
      </c>
    </row>
    <row r="252" spans="4:4">
      <c r="D252" s="205" t="s">
        <v>618</v>
      </c>
    </row>
    <row r="253" spans="4:4">
      <c r="D253" s="205" t="s">
        <v>618</v>
      </c>
    </row>
    <row r="254" spans="4:4">
      <c r="D254" s="205" t="s">
        <v>618</v>
      </c>
    </row>
    <row r="255" spans="4:4">
      <c r="D255" s="205" t="s">
        <v>618</v>
      </c>
    </row>
    <row r="256" spans="4:4">
      <c r="D256" s="205" t="s">
        <v>618</v>
      </c>
    </row>
    <row r="257" spans="4:4">
      <c r="D257" s="205" t="s">
        <v>618</v>
      </c>
    </row>
    <row r="258" spans="4:4">
      <c r="D258" s="205" t="s">
        <v>618</v>
      </c>
    </row>
    <row r="259" spans="4:4">
      <c r="D259" s="205" t="s">
        <v>618</v>
      </c>
    </row>
    <row r="260" spans="4:4">
      <c r="D260" s="205" t="s">
        <v>618</v>
      </c>
    </row>
    <row r="261" spans="4:4">
      <c r="D261" s="205" t="s">
        <v>618</v>
      </c>
    </row>
    <row r="262" spans="4:4">
      <c r="D262" s="205" t="s">
        <v>618</v>
      </c>
    </row>
    <row r="263" spans="4:4">
      <c r="D263" s="205" t="s">
        <v>618</v>
      </c>
    </row>
    <row r="264" spans="4:4">
      <c r="D264" s="205" t="s">
        <v>618</v>
      </c>
    </row>
    <row r="265" spans="4:4">
      <c r="D265" s="205" t="s">
        <v>618</v>
      </c>
    </row>
    <row r="266" spans="4:4">
      <c r="D266" s="205" t="s">
        <v>618</v>
      </c>
    </row>
    <row r="267" spans="4:4">
      <c r="D267" s="205" t="s">
        <v>618</v>
      </c>
    </row>
    <row r="268" spans="4:4">
      <c r="D268" s="205" t="s">
        <v>618</v>
      </c>
    </row>
    <row r="269" spans="4:4">
      <c r="D269" s="205" t="s">
        <v>618</v>
      </c>
    </row>
    <row r="270" spans="4:4">
      <c r="D270" s="205" t="s">
        <v>618</v>
      </c>
    </row>
    <row r="271" spans="4:4">
      <c r="D271" s="205" t="s">
        <v>618</v>
      </c>
    </row>
    <row r="272" spans="4:4">
      <c r="D272" s="205" t="s">
        <v>618</v>
      </c>
    </row>
    <row r="273" spans="4:4">
      <c r="D273" s="205" t="s">
        <v>618</v>
      </c>
    </row>
    <row r="274" spans="4:4">
      <c r="D274" s="205" t="s">
        <v>618</v>
      </c>
    </row>
    <row r="275" spans="4:4">
      <c r="D275" s="205" t="s">
        <v>618</v>
      </c>
    </row>
    <row r="276" spans="4:4">
      <c r="D276" s="205" t="s">
        <v>618</v>
      </c>
    </row>
    <row r="277" spans="4:4">
      <c r="D277" s="205" t="s">
        <v>618</v>
      </c>
    </row>
    <row r="278" spans="4:4">
      <c r="D278" s="205" t="s">
        <v>618</v>
      </c>
    </row>
    <row r="279" spans="4:4">
      <c r="D279" s="205" t="s">
        <v>618</v>
      </c>
    </row>
    <row r="280" spans="4:4">
      <c r="D280" s="205" t="s">
        <v>618</v>
      </c>
    </row>
    <row r="281" spans="4:4">
      <c r="D281" s="205" t="s">
        <v>618</v>
      </c>
    </row>
    <row r="282" spans="4:4">
      <c r="D282" s="205" t="s">
        <v>618</v>
      </c>
    </row>
    <row r="283" spans="4:4">
      <c r="D283" s="205" t="s">
        <v>618</v>
      </c>
    </row>
    <row r="284" spans="4:4">
      <c r="D284" s="205" t="s">
        <v>618</v>
      </c>
    </row>
    <row r="285" spans="4:4">
      <c r="D285" s="205" t="s">
        <v>618</v>
      </c>
    </row>
    <row r="286" spans="4:4">
      <c r="D286" s="205" t="s">
        <v>618</v>
      </c>
    </row>
    <row r="287" spans="4:4">
      <c r="D287" s="205" t="s">
        <v>618</v>
      </c>
    </row>
    <row r="288" spans="4:4">
      <c r="D288" s="205" t="s">
        <v>618</v>
      </c>
    </row>
    <row r="289" spans="4:4">
      <c r="D289" s="205" t="s">
        <v>618</v>
      </c>
    </row>
    <row r="290" spans="4:4">
      <c r="D290" s="205" t="s">
        <v>618</v>
      </c>
    </row>
    <row r="291" spans="4:4">
      <c r="D291" s="205" t="s">
        <v>618</v>
      </c>
    </row>
    <row r="292" spans="4:4">
      <c r="D292" s="205" t="s">
        <v>618</v>
      </c>
    </row>
    <row r="293" spans="4:4">
      <c r="D293" s="205" t="s">
        <v>618</v>
      </c>
    </row>
    <row r="294" spans="4:4">
      <c r="D294" s="205" t="s">
        <v>618</v>
      </c>
    </row>
    <row r="295" spans="4:4">
      <c r="D295" s="205" t="s">
        <v>618</v>
      </c>
    </row>
    <row r="296" spans="4:4">
      <c r="D296" s="205" t="s">
        <v>618</v>
      </c>
    </row>
    <row r="297" spans="4:4">
      <c r="D297" s="205" t="s">
        <v>618</v>
      </c>
    </row>
    <row r="298" spans="4:4">
      <c r="D298" s="205" t="s">
        <v>618</v>
      </c>
    </row>
    <row r="299" spans="4:4">
      <c r="D299" s="205" t="s">
        <v>618</v>
      </c>
    </row>
    <row r="300" spans="4:4">
      <c r="D300" s="205" t="s">
        <v>618</v>
      </c>
    </row>
    <row r="301" spans="4:4">
      <c r="D301" s="205" t="s">
        <v>618</v>
      </c>
    </row>
    <row r="302" spans="4:4">
      <c r="D302" s="205" t="s">
        <v>618</v>
      </c>
    </row>
    <row r="303" spans="4:4">
      <c r="D303" s="205" t="s">
        <v>618</v>
      </c>
    </row>
    <row r="304" spans="4:4">
      <c r="D304" s="205" t="s">
        <v>618</v>
      </c>
    </row>
    <row r="305" spans="4:4">
      <c r="D305" s="205" t="s">
        <v>618</v>
      </c>
    </row>
    <row r="306" spans="4:4">
      <c r="D306" s="205" t="s">
        <v>618</v>
      </c>
    </row>
    <row r="307" spans="4:4">
      <c r="D307" s="205" t="s">
        <v>618</v>
      </c>
    </row>
    <row r="308" spans="4:4">
      <c r="D308" s="205" t="s">
        <v>618</v>
      </c>
    </row>
    <row r="309" spans="4:4">
      <c r="D309" s="205" t="s">
        <v>618</v>
      </c>
    </row>
    <row r="310" spans="4:4">
      <c r="D310" s="205" t="s">
        <v>618</v>
      </c>
    </row>
    <row r="311" spans="4:4">
      <c r="D311" s="205" t="s">
        <v>618</v>
      </c>
    </row>
    <row r="312" spans="4:4">
      <c r="D312" s="205" t="s">
        <v>618</v>
      </c>
    </row>
    <row r="313" spans="4:4">
      <c r="D313" s="205" t="s">
        <v>618</v>
      </c>
    </row>
    <row r="314" spans="4:4">
      <c r="D314" s="205" t="s">
        <v>618</v>
      </c>
    </row>
    <row r="315" spans="4:4">
      <c r="D315" s="205" t="s">
        <v>618</v>
      </c>
    </row>
    <row r="316" spans="4:4">
      <c r="D316" s="205" t="s">
        <v>618</v>
      </c>
    </row>
    <row r="317" spans="4:4">
      <c r="D317" s="205" t="s">
        <v>618</v>
      </c>
    </row>
    <row r="318" spans="4:4">
      <c r="D318" s="205" t="s">
        <v>618</v>
      </c>
    </row>
    <row r="319" spans="4:4">
      <c r="D319" s="205" t="s">
        <v>618</v>
      </c>
    </row>
    <row r="320" spans="4:4">
      <c r="D320" s="205" t="s">
        <v>618</v>
      </c>
    </row>
    <row r="321" spans="4:4">
      <c r="D321" s="205" t="s">
        <v>618</v>
      </c>
    </row>
    <row r="322" spans="4:4">
      <c r="D322" s="205" t="s">
        <v>618</v>
      </c>
    </row>
    <row r="323" spans="4:4">
      <c r="D323" s="205" t="s">
        <v>618</v>
      </c>
    </row>
    <row r="324" spans="4:4">
      <c r="D324" s="205" t="s">
        <v>618</v>
      </c>
    </row>
    <row r="325" spans="4:4">
      <c r="D325" s="205" t="s">
        <v>618</v>
      </c>
    </row>
    <row r="326" spans="4:4">
      <c r="D326" s="205" t="s">
        <v>618</v>
      </c>
    </row>
    <row r="327" spans="4:4">
      <c r="D327" s="205" t="s">
        <v>618</v>
      </c>
    </row>
    <row r="328" spans="4:4">
      <c r="D328" s="205" t="s">
        <v>618</v>
      </c>
    </row>
    <row r="329" spans="4:4">
      <c r="D329" s="205" t="s">
        <v>618</v>
      </c>
    </row>
    <row r="330" spans="4:4">
      <c r="D330" s="205" t="s">
        <v>618</v>
      </c>
    </row>
    <row r="331" spans="4:4">
      <c r="D331" s="205" t="s">
        <v>618</v>
      </c>
    </row>
    <row r="332" spans="4:4">
      <c r="D332" s="205" t="s">
        <v>618</v>
      </c>
    </row>
    <row r="333" spans="4:4">
      <c r="D333" s="205" t="s">
        <v>618</v>
      </c>
    </row>
    <row r="334" spans="4:4">
      <c r="D334" s="205" t="s">
        <v>618</v>
      </c>
    </row>
    <row r="335" spans="4:4">
      <c r="D335" s="205" t="s">
        <v>618</v>
      </c>
    </row>
    <row r="336" spans="4:4">
      <c r="D336" s="205" t="s">
        <v>618</v>
      </c>
    </row>
    <row r="337" spans="4:4">
      <c r="D337" s="205" t="s">
        <v>618</v>
      </c>
    </row>
    <row r="338" spans="4:4">
      <c r="D338" s="205" t="s">
        <v>618</v>
      </c>
    </row>
    <row r="339" spans="4:4">
      <c r="D339" s="205" t="s">
        <v>618</v>
      </c>
    </row>
    <row r="340" spans="4:4">
      <c r="D340" s="205" t="s">
        <v>618</v>
      </c>
    </row>
    <row r="341" spans="4:4">
      <c r="D341" s="205" t="s">
        <v>618</v>
      </c>
    </row>
    <row r="342" spans="4:4">
      <c r="D342" s="205" t="s">
        <v>618</v>
      </c>
    </row>
    <row r="343" spans="4:4">
      <c r="D343" s="205" t="s">
        <v>618</v>
      </c>
    </row>
    <row r="344" spans="4:4">
      <c r="D344" s="205" t="s">
        <v>618</v>
      </c>
    </row>
    <row r="345" spans="4:4">
      <c r="D345" s="205" t="s">
        <v>618</v>
      </c>
    </row>
    <row r="346" spans="4:4">
      <c r="D346" s="205" t="s">
        <v>618</v>
      </c>
    </row>
    <row r="347" spans="4:4">
      <c r="D347" s="205" t="s">
        <v>618</v>
      </c>
    </row>
    <row r="348" spans="4:4">
      <c r="D348" s="205" t="s">
        <v>618</v>
      </c>
    </row>
  </sheetData>
  <mergeCells count="1">
    <mergeCell ref="A1:G1"/>
  </mergeCells>
  <conditionalFormatting sqref="A1 D36:D1048576 C2:C34">
    <cfRule type="cellIs" dxfId="7" priority="14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44"/>
  <sheetViews>
    <sheetView workbookViewId="0">
      <selection activeCell="G5" sqref="G5"/>
    </sheetView>
  </sheetViews>
  <sheetFormatPr baseColWidth="10" defaultRowHeight="15" x14ac:dyDescent="0"/>
  <cols>
    <col min="1" max="1" width="18.33203125" style="52" customWidth="1"/>
    <col min="2" max="2" width="17.6640625" style="52" customWidth="1"/>
    <col min="3" max="3" width="9.5" style="52" customWidth="1"/>
    <col min="4" max="4" width="9.5" style="211" customWidth="1"/>
    <col min="5" max="16384" width="10.83203125" style="52"/>
  </cols>
  <sheetData>
    <row r="1" spans="1:7" s="51" customFormat="1">
      <c r="A1" s="254" t="s">
        <v>630</v>
      </c>
      <c r="B1" s="254"/>
      <c r="C1" s="254"/>
      <c r="D1" s="254"/>
      <c r="E1" s="254"/>
      <c r="F1" s="254"/>
      <c r="G1" s="254"/>
    </row>
    <row r="2" spans="1:7">
      <c r="A2" s="33" t="s">
        <v>551</v>
      </c>
      <c r="B2" s="31" t="s">
        <v>581</v>
      </c>
      <c r="C2" s="32" t="s">
        <v>264</v>
      </c>
      <c r="D2" s="209"/>
    </row>
    <row r="3" spans="1:7">
      <c r="A3" s="33" t="s">
        <v>556</v>
      </c>
      <c r="B3" s="31" t="s">
        <v>582</v>
      </c>
      <c r="C3" s="32" t="s">
        <v>264</v>
      </c>
      <c r="D3" s="209"/>
    </row>
    <row r="4" spans="1:7">
      <c r="A4" s="33" t="s">
        <v>567</v>
      </c>
      <c r="B4" s="31" t="s">
        <v>583</v>
      </c>
      <c r="C4" s="32" t="s">
        <v>250</v>
      </c>
      <c r="D4" s="209"/>
    </row>
    <row r="5" spans="1:7">
      <c r="A5" s="33" t="s">
        <v>554</v>
      </c>
      <c r="B5" s="31" t="s">
        <v>584</v>
      </c>
      <c r="C5" s="32" t="s">
        <v>264</v>
      </c>
      <c r="D5" s="209"/>
    </row>
    <row r="6" spans="1:7">
      <c r="A6" s="33" t="s">
        <v>564</v>
      </c>
      <c r="B6" s="31" t="s">
        <v>585</v>
      </c>
      <c r="C6" s="32" t="s">
        <v>250</v>
      </c>
      <c r="D6" s="209"/>
    </row>
    <row r="7" spans="1:7">
      <c r="A7" s="33" t="s">
        <v>579</v>
      </c>
      <c r="B7" s="31" t="s">
        <v>586</v>
      </c>
      <c r="C7" s="32" t="s">
        <v>250</v>
      </c>
      <c r="D7" s="209"/>
    </row>
    <row r="8" spans="1:7">
      <c r="A8" s="33" t="s">
        <v>577</v>
      </c>
      <c r="B8" s="31" t="s">
        <v>587</v>
      </c>
      <c r="C8" s="32" t="s">
        <v>264</v>
      </c>
      <c r="D8" s="209"/>
    </row>
    <row r="9" spans="1:7">
      <c r="A9" s="33" t="s">
        <v>572</v>
      </c>
      <c r="B9" s="31" t="s">
        <v>588</v>
      </c>
      <c r="C9" s="32" t="s">
        <v>264</v>
      </c>
      <c r="D9" s="209"/>
    </row>
    <row r="10" spans="1:7">
      <c r="A10" s="33" t="s">
        <v>569</v>
      </c>
      <c r="B10" s="31" t="s">
        <v>589</v>
      </c>
      <c r="C10" s="32" t="s">
        <v>250</v>
      </c>
      <c r="D10" s="209"/>
    </row>
    <row r="11" spans="1:7">
      <c r="A11" s="33" t="s">
        <v>559</v>
      </c>
      <c r="B11" s="31" t="s">
        <v>590</v>
      </c>
      <c r="C11" s="32" t="s">
        <v>264</v>
      </c>
      <c r="D11" s="209"/>
    </row>
    <row r="12" spans="1:7">
      <c r="A12" s="33" t="s">
        <v>562</v>
      </c>
      <c r="B12" s="31" t="s">
        <v>591</v>
      </c>
      <c r="C12" s="32" t="s">
        <v>250</v>
      </c>
      <c r="D12" s="209"/>
    </row>
    <row r="13" spans="1:7">
      <c r="A13" s="33" t="s">
        <v>570</v>
      </c>
      <c r="B13" s="31" t="s">
        <v>592</v>
      </c>
      <c r="C13" s="32" t="s">
        <v>264</v>
      </c>
      <c r="D13" s="209"/>
    </row>
    <row r="14" spans="1:7">
      <c r="A14" s="33" t="s">
        <v>549</v>
      </c>
      <c r="B14" s="31" t="s">
        <v>593</v>
      </c>
      <c r="C14" s="32" t="s">
        <v>250</v>
      </c>
      <c r="D14" s="209"/>
    </row>
    <row r="15" spans="1:7">
      <c r="A15" s="33" t="s">
        <v>580</v>
      </c>
      <c r="B15" s="31" t="s">
        <v>594</v>
      </c>
      <c r="C15" s="32" t="s">
        <v>264</v>
      </c>
      <c r="D15" s="209"/>
    </row>
    <row r="16" spans="1:7">
      <c r="A16" s="33" t="s">
        <v>558</v>
      </c>
      <c r="B16" s="31" t="s">
        <v>595</v>
      </c>
      <c r="C16" s="32" t="s">
        <v>250</v>
      </c>
      <c r="D16" s="209"/>
    </row>
    <row r="17" spans="1:4" ht="16" thickBot="1">
      <c r="A17" s="34" t="s">
        <v>576</v>
      </c>
      <c r="B17" s="35" t="s">
        <v>596</v>
      </c>
      <c r="C17" s="36" t="s">
        <v>250</v>
      </c>
      <c r="D17" s="210"/>
    </row>
    <row r="18" spans="1:4" s="142" customFormat="1" ht="16" thickBot="1">
      <c r="A18" s="37" t="s">
        <v>715</v>
      </c>
      <c r="B18" s="202"/>
      <c r="C18" s="255">
        <f>SUM(D2:D17)</f>
        <v>0</v>
      </c>
      <c r="D18" s="256"/>
    </row>
    <row r="19" spans="1:4">
      <c r="A19" s="179" t="s">
        <v>641</v>
      </c>
      <c r="B19" s="207"/>
      <c r="C19" s="257">
        <f>(C18-14.47058824)/1.849302156</f>
        <v>-7.8248912396768979</v>
      </c>
      <c r="D19" s="257"/>
    </row>
    <row r="20" spans="1:4">
      <c r="B20" s="211"/>
      <c r="D20" s="52"/>
    </row>
    <row r="21" spans="1:4">
      <c r="B21" s="211"/>
      <c r="D21" s="52"/>
    </row>
    <row r="22" spans="1:4">
      <c r="B22" s="211"/>
      <c r="D22" s="52"/>
    </row>
    <row r="23" spans="1:4">
      <c r="B23" s="211"/>
      <c r="D23" s="52"/>
    </row>
    <row r="24" spans="1:4">
      <c r="B24" s="211"/>
      <c r="D24" s="52"/>
    </row>
    <row r="25" spans="1:4">
      <c r="B25" s="211"/>
      <c r="D25" s="52"/>
    </row>
    <row r="26" spans="1:4">
      <c r="B26" s="211"/>
      <c r="D26" s="52"/>
    </row>
    <row r="27" spans="1:4">
      <c r="B27" s="211"/>
      <c r="D27" s="52"/>
    </row>
    <row r="28" spans="1:4">
      <c r="B28" s="211"/>
      <c r="D28" s="52"/>
    </row>
    <row r="29" spans="1:4">
      <c r="B29" s="211"/>
      <c r="D29" s="52"/>
    </row>
    <row r="30" spans="1:4">
      <c r="B30" s="211"/>
      <c r="D30" s="52"/>
    </row>
    <row r="31" spans="1:4">
      <c r="B31" s="211"/>
      <c r="D31" s="52"/>
    </row>
    <row r="32" spans="1:4">
      <c r="B32" s="211"/>
      <c r="D32" s="52"/>
    </row>
    <row r="33" spans="2:4">
      <c r="B33" s="211"/>
      <c r="D33" s="52"/>
    </row>
    <row r="34" spans="2:4">
      <c r="B34" s="211"/>
      <c r="D34" s="52"/>
    </row>
    <row r="35" spans="2:4">
      <c r="B35" s="211"/>
      <c r="D35" s="52"/>
    </row>
    <row r="36" spans="2:4">
      <c r="B36" s="211"/>
      <c r="D36" s="52"/>
    </row>
    <row r="37" spans="2:4">
      <c r="B37" s="211"/>
      <c r="D37" s="52"/>
    </row>
    <row r="38" spans="2:4">
      <c r="B38" s="211"/>
      <c r="D38" s="52"/>
    </row>
    <row r="39" spans="2:4">
      <c r="B39" s="211"/>
      <c r="D39" s="52"/>
    </row>
    <row r="40" spans="2:4">
      <c r="B40" s="211"/>
      <c r="D40" s="52"/>
    </row>
    <row r="41" spans="2:4">
      <c r="B41" s="211"/>
      <c r="D41" s="52"/>
    </row>
    <row r="42" spans="2:4">
      <c r="B42" s="211"/>
      <c r="D42" s="52"/>
    </row>
    <row r="43" spans="2:4">
      <c r="B43" s="211"/>
      <c r="D43" s="52"/>
    </row>
    <row r="44" spans="2:4">
      <c r="B44" s="211"/>
      <c r="D44" s="52"/>
    </row>
  </sheetData>
  <mergeCells count="3">
    <mergeCell ref="C18:D18"/>
    <mergeCell ref="C19:D19"/>
    <mergeCell ref="A1:G1"/>
  </mergeCells>
  <conditionalFormatting sqref="A1">
    <cfRule type="cellIs" dxfId="6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21"/>
  <sheetViews>
    <sheetView workbookViewId="0">
      <selection activeCell="H20" sqref="H20"/>
    </sheetView>
  </sheetViews>
  <sheetFormatPr baseColWidth="10" defaultRowHeight="15" x14ac:dyDescent="0"/>
  <cols>
    <col min="1" max="1" width="10.83203125" style="52"/>
    <col min="2" max="2" width="27.5" style="52" customWidth="1"/>
    <col min="3" max="16384" width="10.83203125" style="52"/>
  </cols>
  <sheetData>
    <row r="1" spans="1:7" s="51" customFormat="1" ht="15" customHeight="1">
      <c r="A1" s="260" t="s">
        <v>630</v>
      </c>
      <c r="B1" s="260"/>
      <c r="C1" s="260"/>
      <c r="D1" s="260"/>
      <c r="E1" s="178"/>
      <c r="F1" s="178"/>
      <c r="G1" s="178"/>
    </row>
    <row r="2" spans="1:7">
      <c r="A2" s="180"/>
      <c r="B2" s="187" t="s">
        <v>621</v>
      </c>
      <c r="C2" s="187" t="s">
        <v>626</v>
      </c>
      <c r="D2" s="188" t="s">
        <v>627</v>
      </c>
    </row>
    <row r="3" spans="1:7">
      <c r="A3" s="189">
        <v>1</v>
      </c>
      <c r="B3" s="190" t="s">
        <v>622</v>
      </c>
      <c r="C3" s="57"/>
      <c r="D3" s="181"/>
    </row>
    <row r="4" spans="1:7">
      <c r="A4" s="189">
        <v>2</v>
      </c>
      <c r="B4" s="190" t="s">
        <v>551</v>
      </c>
      <c r="C4" s="57"/>
      <c r="D4" s="181"/>
    </row>
    <row r="5" spans="1:7">
      <c r="A5" s="189">
        <v>3</v>
      </c>
      <c r="B5" s="190" t="s">
        <v>554</v>
      </c>
      <c r="C5" s="57"/>
      <c r="D5" s="181"/>
    </row>
    <row r="6" spans="1:7">
      <c r="A6" s="189">
        <v>4</v>
      </c>
      <c r="B6" s="190" t="s">
        <v>556</v>
      </c>
      <c r="C6" s="57"/>
      <c r="D6" s="181"/>
    </row>
    <row r="7" spans="1:7">
      <c r="A7" s="189">
        <v>5</v>
      </c>
      <c r="B7" s="190" t="s">
        <v>558</v>
      </c>
      <c r="C7" s="57"/>
      <c r="D7" s="181"/>
    </row>
    <row r="8" spans="1:7">
      <c r="A8" s="189">
        <v>6</v>
      </c>
      <c r="B8" s="190" t="s">
        <v>559</v>
      </c>
      <c r="C8" s="57"/>
      <c r="D8" s="181"/>
    </row>
    <row r="9" spans="1:7">
      <c r="A9" s="189">
        <v>7</v>
      </c>
      <c r="B9" s="190" t="s">
        <v>562</v>
      </c>
      <c r="C9" s="57"/>
      <c r="D9" s="181"/>
    </row>
    <row r="10" spans="1:7">
      <c r="A10" s="189">
        <v>8</v>
      </c>
      <c r="B10" s="190" t="s">
        <v>564</v>
      </c>
      <c r="C10" s="57"/>
      <c r="D10" s="181"/>
    </row>
    <row r="11" spans="1:7">
      <c r="A11" s="189">
        <v>9</v>
      </c>
      <c r="B11" s="190" t="s">
        <v>567</v>
      </c>
      <c r="C11" s="57"/>
      <c r="D11" s="181"/>
    </row>
    <row r="12" spans="1:7">
      <c r="A12" s="189">
        <v>10</v>
      </c>
      <c r="B12" s="190" t="s">
        <v>569</v>
      </c>
      <c r="C12" s="57"/>
      <c r="D12" s="181"/>
    </row>
    <row r="13" spans="1:7">
      <c r="A13" s="189">
        <v>11</v>
      </c>
      <c r="B13" s="190" t="s">
        <v>570</v>
      </c>
      <c r="C13" s="57"/>
      <c r="D13" s="181"/>
    </row>
    <row r="14" spans="1:7">
      <c r="A14" s="189">
        <v>12</v>
      </c>
      <c r="B14" s="190" t="s">
        <v>623</v>
      </c>
      <c r="C14" s="57"/>
      <c r="D14" s="181"/>
    </row>
    <row r="15" spans="1:7">
      <c r="A15" s="189">
        <v>13</v>
      </c>
      <c r="B15" s="190" t="s">
        <v>576</v>
      </c>
      <c r="C15" s="57"/>
      <c r="D15" s="181"/>
    </row>
    <row r="16" spans="1:7">
      <c r="A16" s="189">
        <v>14</v>
      </c>
      <c r="B16" s="190" t="s">
        <v>577</v>
      </c>
      <c r="C16" s="57"/>
      <c r="D16" s="181"/>
    </row>
    <row r="17" spans="1:4">
      <c r="A17" s="189">
        <v>15</v>
      </c>
      <c r="B17" s="190" t="s">
        <v>579</v>
      </c>
      <c r="C17" s="57"/>
      <c r="D17" s="181"/>
    </row>
    <row r="18" spans="1:4" ht="16" thickBot="1">
      <c r="A18" s="189">
        <v>16</v>
      </c>
      <c r="B18" s="190" t="s">
        <v>624</v>
      </c>
      <c r="C18" s="57"/>
      <c r="D18" s="181"/>
    </row>
    <row r="19" spans="1:4" s="184" customFormat="1" ht="16" thickBot="1">
      <c r="A19" s="182"/>
      <c r="B19" s="60" t="s">
        <v>715</v>
      </c>
      <c r="C19" s="60">
        <f>SUM(C3:C18)</f>
        <v>0</v>
      </c>
      <c r="D19" s="183">
        <f>SUM(D3:D18)</f>
        <v>0</v>
      </c>
    </row>
    <row r="20" spans="1:4" s="55" customFormat="1" ht="16" thickBot="1">
      <c r="A20" s="185"/>
      <c r="B20" s="186" t="s">
        <v>714</v>
      </c>
      <c r="C20" s="261">
        <f>SUM(D19+C19)</f>
        <v>0</v>
      </c>
      <c r="D20" s="262"/>
    </row>
    <row r="21" spans="1:4">
      <c r="B21" s="191" t="s">
        <v>641</v>
      </c>
      <c r="C21" s="258">
        <f>(C20-20.50980393)/8.261499754</f>
        <v>-2.4825763530489358</v>
      </c>
      <c r="D21" s="259"/>
    </row>
  </sheetData>
  <mergeCells count="3">
    <mergeCell ref="C21:D21"/>
    <mergeCell ref="A1:D1"/>
    <mergeCell ref="C20:D20"/>
  </mergeCells>
  <conditionalFormatting sqref="C3:C18">
    <cfRule type="cellIs" dxfId="5" priority="104" operator="equal">
      <formula>0</formula>
    </cfRule>
  </conditionalFormatting>
  <conditionalFormatting sqref="D3:D18">
    <cfRule type="cellIs" dxfId="4" priority="103" operator="equal">
      <formula>0</formula>
    </cfRule>
  </conditionalFormatting>
  <conditionalFormatting sqref="A1">
    <cfRule type="cellIs" dxfId="3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E35"/>
  <sheetViews>
    <sheetView workbookViewId="0">
      <selection activeCell="B17" sqref="B17"/>
    </sheetView>
  </sheetViews>
  <sheetFormatPr baseColWidth="10" defaultRowHeight="15" x14ac:dyDescent="0"/>
  <cols>
    <col min="1" max="1" width="10.83203125" style="51"/>
    <col min="2" max="2" width="19.5" style="51" customWidth="1"/>
    <col min="3" max="3" width="16.33203125" style="51" customWidth="1"/>
    <col min="4" max="4" width="9.5" style="205" customWidth="1"/>
    <col min="5" max="16384" width="10.83203125" style="52"/>
  </cols>
  <sheetData>
    <row r="1" spans="1:5" s="192" customFormat="1">
      <c r="B1" s="260" t="s">
        <v>630</v>
      </c>
      <c r="C1" s="260"/>
      <c r="D1" s="260"/>
      <c r="E1" s="260"/>
    </row>
    <row r="2" spans="1:5">
      <c r="A2" s="51">
        <v>1</v>
      </c>
      <c r="B2" s="193" t="s">
        <v>554</v>
      </c>
      <c r="C2" s="194" t="s">
        <v>597</v>
      </c>
      <c r="D2" s="195"/>
    </row>
    <row r="3" spans="1:5">
      <c r="A3" s="51">
        <v>2</v>
      </c>
      <c r="B3" s="193" t="s">
        <v>598</v>
      </c>
      <c r="C3" s="194" t="s">
        <v>599</v>
      </c>
      <c r="D3" s="195"/>
    </row>
    <row r="4" spans="1:5">
      <c r="A4" s="51">
        <v>3</v>
      </c>
      <c r="B4" s="193" t="s">
        <v>600</v>
      </c>
      <c r="C4" s="194" t="s">
        <v>599</v>
      </c>
      <c r="D4" s="195"/>
    </row>
    <row r="5" spans="1:5">
      <c r="A5" s="51">
        <v>4</v>
      </c>
      <c r="B5" s="193" t="s">
        <v>576</v>
      </c>
      <c r="C5" s="194" t="s">
        <v>597</v>
      </c>
      <c r="D5" s="195"/>
    </row>
    <row r="6" spans="1:5">
      <c r="A6" s="51">
        <v>5</v>
      </c>
      <c r="B6" s="193" t="s">
        <v>580</v>
      </c>
      <c r="C6" s="194" t="s">
        <v>597</v>
      </c>
      <c r="D6" s="195"/>
    </row>
    <row r="7" spans="1:5">
      <c r="A7" s="51">
        <v>6</v>
      </c>
      <c r="B7" s="193" t="s">
        <v>601</v>
      </c>
      <c r="C7" s="194" t="s">
        <v>599</v>
      </c>
      <c r="D7" s="195"/>
    </row>
    <row r="8" spans="1:5">
      <c r="A8" s="51">
        <v>7</v>
      </c>
      <c r="B8" s="193" t="s">
        <v>602</v>
      </c>
      <c r="C8" s="194" t="s">
        <v>599</v>
      </c>
      <c r="D8" s="195"/>
    </row>
    <row r="9" spans="1:5">
      <c r="A9" s="51">
        <v>8</v>
      </c>
      <c r="B9" s="193" t="s">
        <v>579</v>
      </c>
      <c r="C9" s="194" t="s">
        <v>597</v>
      </c>
      <c r="D9" s="195"/>
    </row>
    <row r="10" spans="1:5">
      <c r="A10" s="51">
        <v>9</v>
      </c>
      <c r="B10" s="193" t="s">
        <v>603</v>
      </c>
      <c r="C10" s="194" t="s">
        <v>599</v>
      </c>
      <c r="D10" s="195"/>
    </row>
    <row r="11" spans="1:5">
      <c r="A11" s="51">
        <v>10</v>
      </c>
      <c r="B11" s="193" t="s">
        <v>604</v>
      </c>
      <c r="C11" s="194" t="s">
        <v>599</v>
      </c>
      <c r="D11" s="195"/>
    </row>
    <row r="12" spans="1:5">
      <c r="A12" s="51">
        <v>11</v>
      </c>
      <c r="B12" s="193" t="s">
        <v>605</v>
      </c>
      <c r="C12" s="194" t="s">
        <v>599</v>
      </c>
      <c r="D12" s="195"/>
    </row>
    <row r="13" spans="1:5">
      <c r="A13" s="51">
        <v>12</v>
      </c>
      <c r="B13" s="193" t="s">
        <v>562</v>
      </c>
      <c r="C13" s="194" t="s">
        <v>597</v>
      </c>
      <c r="D13" s="195"/>
    </row>
    <row r="14" spans="1:5">
      <c r="A14" s="51">
        <v>13</v>
      </c>
      <c r="B14" s="193" t="s">
        <v>572</v>
      </c>
      <c r="C14" s="194" t="s">
        <v>597</v>
      </c>
      <c r="D14" s="195"/>
    </row>
    <row r="15" spans="1:5">
      <c r="A15" s="51">
        <v>14</v>
      </c>
      <c r="B15" s="193" t="s">
        <v>606</v>
      </c>
      <c r="C15" s="194" t="s">
        <v>599</v>
      </c>
      <c r="D15" s="195"/>
    </row>
    <row r="16" spans="1:5">
      <c r="A16" s="51">
        <v>15</v>
      </c>
      <c r="B16" s="193" t="s">
        <v>556</v>
      </c>
      <c r="C16" s="194" t="s">
        <v>597</v>
      </c>
      <c r="D16" s="195"/>
    </row>
    <row r="17" spans="1:4">
      <c r="A17" s="51">
        <v>16</v>
      </c>
      <c r="B17" s="193" t="s">
        <v>607</v>
      </c>
      <c r="C17" s="194" t="s">
        <v>599</v>
      </c>
      <c r="D17" s="195"/>
    </row>
    <row r="18" spans="1:4">
      <c r="A18" s="51">
        <v>17</v>
      </c>
      <c r="B18" s="193" t="s">
        <v>608</v>
      </c>
      <c r="C18" s="194" t="s">
        <v>599</v>
      </c>
      <c r="D18" s="195"/>
    </row>
    <row r="19" spans="1:4">
      <c r="A19" s="51">
        <v>18</v>
      </c>
      <c r="B19" s="193" t="s">
        <v>609</v>
      </c>
      <c r="C19" s="194" t="s">
        <v>599</v>
      </c>
      <c r="D19" s="195"/>
    </row>
    <row r="20" spans="1:4">
      <c r="A20" s="51">
        <v>19</v>
      </c>
      <c r="B20" s="193" t="s">
        <v>569</v>
      </c>
      <c r="C20" s="194" t="s">
        <v>597</v>
      </c>
      <c r="D20" s="195"/>
    </row>
    <row r="21" spans="1:4">
      <c r="A21" s="51">
        <v>20</v>
      </c>
      <c r="B21" s="193" t="s">
        <v>570</v>
      </c>
      <c r="C21" s="194" t="s">
        <v>597</v>
      </c>
      <c r="D21" s="195"/>
    </row>
    <row r="22" spans="1:4">
      <c r="A22" s="51">
        <v>21</v>
      </c>
      <c r="B22" s="193" t="s">
        <v>610</v>
      </c>
      <c r="C22" s="194" t="s">
        <v>599</v>
      </c>
      <c r="D22" s="195"/>
    </row>
    <row r="23" spans="1:4">
      <c r="A23" s="51">
        <v>22</v>
      </c>
      <c r="B23" s="193" t="s">
        <v>559</v>
      </c>
      <c r="C23" s="194" t="s">
        <v>597</v>
      </c>
      <c r="D23" s="195"/>
    </row>
    <row r="24" spans="1:4">
      <c r="A24" s="51">
        <v>23</v>
      </c>
      <c r="B24" s="193" t="s">
        <v>611</v>
      </c>
      <c r="C24" s="194" t="s">
        <v>599</v>
      </c>
      <c r="D24" s="195"/>
    </row>
    <row r="25" spans="1:4">
      <c r="A25" s="51">
        <v>24</v>
      </c>
      <c r="B25" s="193" t="s">
        <v>577</v>
      </c>
      <c r="C25" s="194" t="s">
        <v>597</v>
      </c>
      <c r="D25" s="195"/>
    </row>
    <row r="26" spans="1:4">
      <c r="A26" s="51">
        <v>25</v>
      </c>
      <c r="B26" s="193" t="s">
        <v>612</v>
      </c>
      <c r="C26" s="194" t="s">
        <v>599</v>
      </c>
      <c r="D26" s="195"/>
    </row>
    <row r="27" spans="1:4">
      <c r="A27" s="51">
        <v>26</v>
      </c>
      <c r="B27" s="193" t="s">
        <v>558</v>
      </c>
      <c r="C27" s="194" t="s">
        <v>597</v>
      </c>
      <c r="D27" s="195"/>
    </row>
    <row r="28" spans="1:4">
      <c r="A28" s="51">
        <v>27</v>
      </c>
      <c r="B28" s="193" t="s">
        <v>551</v>
      </c>
      <c r="C28" s="194" t="s">
        <v>597</v>
      </c>
      <c r="D28" s="195"/>
    </row>
    <row r="29" spans="1:4">
      <c r="A29" s="51">
        <v>28</v>
      </c>
      <c r="B29" s="193" t="s">
        <v>613</v>
      </c>
      <c r="C29" s="194" t="s">
        <v>599</v>
      </c>
      <c r="D29" s="195"/>
    </row>
    <row r="30" spans="1:4">
      <c r="A30" s="51">
        <v>29</v>
      </c>
      <c r="B30" s="193" t="s">
        <v>564</v>
      </c>
      <c r="C30" s="194" t="s">
        <v>597</v>
      </c>
      <c r="D30" s="195"/>
    </row>
    <row r="31" spans="1:4">
      <c r="A31" s="51">
        <v>30</v>
      </c>
      <c r="B31" s="193" t="s">
        <v>614</v>
      </c>
      <c r="C31" s="194" t="s">
        <v>599</v>
      </c>
      <c r="D31" s="195"/>
    </row>
    <row r="32" spans="1:4">
      <c r="A32" s="51">
        <v>31</v>
      </c>
      <c r="B32" s="193" t="s">
        <v>549</v>
      </c>
      <c r="C32" s="194" t="s">
        <v>597</v>
      </c>
      <c r="D32" s="195"/>
    </row>
    <row r="33" spans="1:4" ht="16" thickBot="1">
      <c r="A33" s="51">
        <v>32</v>
      </c>
      <c r="B33" s="196" t="s">
        <v>567</v>
      </c>
      <c r="C33" s="197" t="s">
        <v>597</v>
      </c>
      <c r="D33" s="198"/>
    </row>
    <row r="34" spans="1:4" s="142" customFormat="1" ht="16" thickBot="1">
      <c r="A34" s="199"/>
      <c r="B34" s="200"/>
      <c r="C34" s="201" t="s">
        <v>714</v>
      </c>
      <c r="D34" s="202">
        <f>SUM(D2:D33)</f>
        <v>0</v>
      </c>
    </row>
    <row r="35" spans="1:4" s="204" customFormat="1" ht="16" thickBot="1">
      <c r="A35" s="203"/>
      <c r="B35" s="203"/>
      <c r="C35" s="201" t="s">
        <v>641</v>
      </c>
      <c r="D35" s="152">
        <f>(D34-30.28431373)/2.088997348</f>
        <v>-14.497057049399377</v>
      </c>
    </row>
  </sheetData>
  <mergeCells count="1">
    <mergeCell ref="B1:E1"/>
  </mergeCells>
  <conditionalFormatting sqref="D2:D34">
    <cfRule type="cellIs" dxfId="2" priority="6" operator="equal">
      <formula>0</formula>
    </cfRule>
  </conditionalFormatting>
  <conditionalFormatting sqref="B1">
    <cfRule type="cellIs" dxfId="1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45"/>
  <sheetViews>
    <sheetView topLeftCell="A35" workbookViewId="0">
      <selection activeCell="B1" sqref="B1:D1"/>
    </sheetView>
  </sheetViews>
  <sheetFormatPr baseColWidth="10" defaultRowHeight="15" x14ac:dyDescent="0"/>
  <cols>
    <col min="1" max="1" width="6.6640625" style="52" customWidth="1"/>
    <col min="2" max="2" width="20.6640625" style="65" customWidth="1"/>
    <col min="3" max="3" width="21.1640625" style="52" customWidth="1"/>
    <col min="4" max="4" width="11.83203125" style="52" customWidth="1"/>
    <col min="5" max="16384" width="10.83203125" style="52"/>
  </cols>
  <sheetData>
    <row r="1" spans="1:6" s="51" customFormat="1">
      <c r="B1" s="222" t="s">
        <v>630</v>
      </c>
      <c r="C1" s="223"/>
      <c r="D1" s="223"/>
      <c r="E1" s="67"/>
      <c r="F1" s="68"/>
    </row>
    <row r="2" spans="1:6">
      <c r="A2" s="58"/>
      <c r="B2" s="62" t="s">
        <v>114</v>
      </c>
      <c r="C2" s="62" t="s">
        <v>115</v>
      </c>
      <c r="D2" s="53" t="s">
        <v>116</v>
      </c>
    </row>
    <row r="3" spans="1:6">
      <c r="A3" s="58">
        <v>1</v>
      </c>
      <c r="B3" s="63" t="s">
        <v>107</v>
      </c>
      <c r="C3" s="63" t="s">
        <v>117</v>
      </c>
      <c r="D3" s="59"/>
    </row>
    <row r="4" spans="1:6">
      <c r="A4" s="58">
        <v>2</v>
      </c>
      <c r="B4" s="63" t="s">
        <v>93</v>
      </c>
      <c r="C4" s="63" t="s">
        <v>118</v>
      </c>
      <c r="D4" s="59"/>
    </row>
    <row r="5" spans="1:6">
      <c r="A5" s="58">
        <v>3</v>
      </c>
      <c r="B5" s="63" t="s">
        <v>96</v>
      </c>
      <c r="C5" s="63" t="s">
        <v>119</v>
      </c>
      <c r="D5" s="59"/>
    </row>
    <row r="6" spans="1:6">
      <c r="A6" s="58">
        <v>4</v>
      </c>
      <c r="B6" s="63" t="s">
        <v>78</v>
      </c>
      <c r="C6" s="63" t="s">
        <v>120</v>
      </c>
      <c r="D6" s="59"/>
    </row>
    <row r="7" spans="1:6">
      <c r="A7" s="58">
        <v>5</v>
      </c>
      <c r="B7" s="63" t="s">
        <v>108</v>
      </c>
      <c r="C7" s="63" t="s">
        <v>121</v>
      </c>
      <c r="D7" s="59"/>
    </row>
    <row r="8" spans="1:6">
      <c r="A8" s="58">
        <v>6</v>
      </c>
      <c r="B8" s="63" t="s">
        <v>90</v>
      </c>
      <c r="C8" s="63" t="s">
        <v>122</v>
      </c>
      <c r="D8" s="59"/>
    </row>
    <row r="9" spans="1:6">
      <c r="A9" s="58">
        <v>7</v>
      </c>
      <c r="B9" s="63" t="s">
        <v>109</v>
      </c>
      <c r="C9" s="63" t="s">
        <v>123</v>
      </c>
      <c r="D9" s="59"/>
    </row>
    <row r="10" spans="1:6">
      <c r="A10" s="58">
        <v>8</v>
      </c>
      <c r="B10" s="63" t="s">
        <v>124</v>
      </c>
      <c r="C10" s="63" t="s">
        <v>125</v>
      </c>
      <c r="D10" s="59"/>
    </row>
    <row r="11" spans="1:6">
      <c r="A11" s="58">
        <v>9</v>
      </c>
      <c r="B11" s="63" t="s">
        <v>126</v>
      </c>
      <c r="C11" s="63" t="s">
        <v>127</v>
      </c>
      <c r="D11" s="59"/>
    </row>
    <row r="12" spans="1:6">
      <c r="A12" s="58">
        <v>10</v>
      </c>
      <c r="B12" s="63" t="s">
        <v>82</v>
      </c>
      <c r="C12" s="63" t="s">
        <v>128</v>
      </c>
      <c r="D12" s="59"/>
    </row>
    <row r="13" spans="1:6">
      <c r="A13" s="58">
        <v>11</v>
      </c>
      <c r="B13" s="63" t="s">
        <v>103</v>
      </c>
      <c r="C13" s="63" t="s">
        <v>129</v>
      </c>
      <c r="D13" s="59"/>
    </row>
    <row r="14" spans="1:6">
      <c r="A14" s="58">
        <v>12</v>
      </c>
      <c r="B14" s="63" t="s">
        <v>130</v>
      </c>
      <c r="C14" s="63" t="s">
        <v>131</v>
      </c>
      <c r="D14" s="59"/>
    </row>
    <row r="15" spans="1:6">
      <c r="A15" s="58">
        <v>13</v>
      </c>
      <c r="B15" s="63" t="s">
        <v>97</v>
      </c>
      <c r="C15" s="63" t="s">
        <v>132</v>
      </c>
      <c r="D15" s="59"/>
    </row>
    <row r="16" spans="1:6">
      <c r="A16" s="58">
        <v>14</v>
      </c>
      <c r="B16" s="63" t="s">
        <v>133</v>
      </c>
      <c r="C16" s="63" t="s">
        <v>134</v>
      </c>
      <c r="D16" s="59"/>
    </row>
    <row r="17" spans="1:4">
      <c r="A17" s="58">
        <v>15</v>
      </c>
      <c r="B17" s="63" t="s">
        <v>99</v>
      </c>
      <c r="C17" s="63" t="s">
        <v>135</v>
      </c>
      <c r="D17" s="59"/>
    </row>
    <row r="18" spans="1:4">
      <c r="A18" s="58">
        <v>16</v>
      </c>
      <c r="B18" s="63" t="s">
        <v>85</v>
      </c>
      <c r="C18" s="63" t="s">
        <v>136</v>
      </c>
      <c r="D18" s="59"/>
    </row>
    <row r="19" spans="1:4">
      <c r="A19" s="58">
        <v>17</v>
      </c>
      <c r="B19" s="63" t="s">
        <v>86</v>
      </c>
      <c r="C19" s="63" t="s">
        <v>137</v>
      </c>
      <c r="D19" s="59"/>
    </row>
    <row r="20" spans="1:4">
      <c r="A20" s="58">
        <v>18</v>
      </c>
      <c r="B20" s="63" t="s">
        <v>138</v>
      </c>
      <c r="C20" s="63" t="s">
        <v>139</v>
      </c>
      <c r="D20" s="59"/>
    </row>
    <row r="21" spans="1:4">
      <c r="A21" s="58">
        <v>19</v>
      </c>
      <c r="B21" s="63" t="s">
        <v>140</v>
      </c>
      <c r="C21" s="63" t="s">
        <v>141</v>
      </c>
      <c r="D21" s="59"/>
    </row>
    <row r="22" spans="1:4">
      <c r="A22" s="58">
        <v>20</v>
      </c>
      <c r="B22" s="63" t="s">
        <v>112</v>
      </c>
      <c r="C22" s="63" t="s">
        <v>142</v>
      </c>
      <c r="D22" s="53"/>
    </row>
    <row r="23" spans="1:4">
      <c r="A23" s="58">
        <v>21</v>
      </c>
      <c r="B23" s="63" t="s">
        <v>143</v>
      </c>
      <c r="C23" s="63" t="s">
        <v>144</v>
      </c>
      <c r="D23" s="53"/>
    </row>
    <row r="24" spans="1:4">
      <c r="A24" s="58">
        <v>22</v>
      </c>
      <c r="B24" s="63" t="s">
        <v>145</v>
      </c>
      <c r="C24" s="63" t="s">
        <v>146</v>
      </c>
      <c r="D24" s="53"/>
    </row>
    <row r="25" spans="1:4">
      <c r="A25" s="58">
        <v>23</v>
      </c>
      <c r="B25" s="63" t="s">
        <v>94</v>
      </c>
      <c r="C25" s="63" t="s">
        <v>147</v>
      </c>
      <c r="D25" s="53"/>
    </row>
    <row r="26" spans="1:4">
      <c r="A26" s="58">
        <v>24</v>
      </c>
      <c r="B26" s="63" t="s">
        <v>81</v>
      </c>
      <c r="C26" s="63" t="s">
        <v>148</v>
      </c>
      <c r="D26" s="53"/>
    </row>
    <row r="27" spans="1:4">
      <c r="A27" s="58">
        <v>25</v>
      </c>
      <c r="B27" s="63" t="s">
        <v>84</v>
      </c>
      <c r="C27" s="63" t="s">
        <v>117</v>
      </c>
      <c r="D27" s="53"/>
    </row>
    <row r="28" spans="1:4">
      <c r="A28" s="58">
        <v>26</v>
      </c>
      <c r="B28" s="63" t="s">
        <v>102</v>
      </c>
      <c r="C28" s="63" t="s">
        <v>149</v>
      </c>
      <c r="D28" s="53"/>
    </row>
    <row r="29" spans="1:4">
      <c r="A29" s="58">
        <v>27</v>
      </c>
      <c r="B29" s="63" t="s">
        <v>150</v>
      </c>
      <c r="C29" s="63" t="s">
        <v>151</v>
      </c>
      <c r="D29" s="53"/>
    </row>
    <row r="30" spans="1:4">
      <c r="A30" s="58">
        <v>28</v>
      </c>
      <c r="B30" s="63" t="s">
        <v>83</v>
      </c>
      <c r="C30" s="63" t="s">
        <v>152</v>
      </c>
      <c r="D30" s="53"/>
    </row>
    <row r="31" spans="1:4">
      <c r="A31" s="58">
        <v>29</v>
      </c>
      <c r="B31" s="63" t="s">
        <v>91</v>
      </c>
      <c r="C31" s="63" t="s">
        <v>153</v>
      </c>
      <c r="D31" s="53"/>
    </row>
    <row r="32" spans="1:4">
      <c r="A32" s="58">
        <v>30</v>
      </c>
      <c r="B32" s="63" t="s">
        <v>154</v>
      </c>
      <c r="C32" s="63" t="s">
        <v>155</v>
      </c>
      <c r="D32" s="53"/>
    </row>
    <row r="33" spans="1:4">
      <c r="A33" s="58">
        <v>31</v>
      </c>
      <c r="B33" s="63" t="s">
        <v>105</v>
      </c>
      <c r="C33" s="63" t="s">
        <v>156</v>
      </c>
      <c r="D33" s="53"/>
    </row>
    <row r="34" spans="1:4">
      <c r="A34" s="58">
        <v>32</v>
      </c>
      <c r="B34" s="63" t="s">
        <v>92</v>
      </c>
      <c r="C34" s="63" t="s">
        <v>157</v>
      </c>
      <c r="D34" s="53"/>
    </row>
    <row r="35" spans="1:4">
      <c r="A35" s="58">
        <v>33</v>
      </c>
      <c r="B35" s="63" t="s">
        <v>113</v>
      </c>
      <c r="C35" s="63" t="s">
        <v>158</v>
      </c>
      <c r="D35" s="53"/>
    </row>
    <row r="36" spans="1:4">
      <c r="A36" s="58">
        <v>34</v>
      </c>
      <c r="B36" s="63" t="s">
        <v>95</v>
      </c>
      <c r="C36" s="63" t="s">
        <v>159</v>
      </c>
      <c r="D36" s="53"/>
    </row>
    <row r="37" spans="1:4">
      <c r="A37" s="58">
        <v>35</v>
      </c>
      <c r="B37" s="63" t="s">
        <v>160</v>
      </c>
      <c r="C37" s="63" t="s">
        <v>161</v>
      </c>
      <c r="D37" s="53"/>
    </row>
    <row r="38" spans="1:4">
      <c r="A38" s="58">
        <v>36</v>
      </c>
      <c r="B38" s="63" t="s">
        <v>88</v>
      </c>
      <c r="C38" s="63" t="s">
        <v>162</v>
      </c>
      <c r="D38" s="53"/>
    </row>
    <row r="39" spans="1:4">
      <c r="A39" s="58">
        <v>37</v>
      </c>
      <c r="B39" s="63" t="s">
        <v>163</v>
      </c>
      <c r="C39" s="63" t="s">
        <v>164</v>
      </c>
      <c r="D39" s="53"/>
    </row>
    <row r="40" spans="1:4">
      <c r="A40" s="58">
        <v>38</v>
      </c>
      <c r="B40" s="63" t="s">
        <v>104</v>
      </c>
      <c r="C40" s="63" t="s">
        <v>165</v>
      </c>
      <c r="D40" s="53"/>
    </row>
    <row r="41" spans="1:4">
      <c r="A41" s="58">
        <v>39</v>
      </c>
      <c r="B41" s="63" t="s">
        <v>87</v>
      </c>
      <c r="C41" s="63" t="s">
        <v>166</v>
      </c>
      <c r="D41" s="53"/>
    </row>
    <row r="42" spans="1:4">
      <c r="A42" s="58">
        <v>40</v>
      </c>
      <c r="B42" s="63" t="s">
        <v>167</v>
      </c>
      <c r="C42" s="63" t="s">
        <v>168</v>
      </c>
      <c r="D42" s="53"/>
    </row>
    <row r="43" spans="1:4">
      <c r="A43" s="60"/>
      <c r="B43" s="61" t="s">
        <v>632</v>
      </c>
      <c r="C43" s="60"/>
      <c r="D43" s="69">
        <f>SUM(D3:D42)</f>
        <v>0</v>
      </c>
    </row>
    <row r="44" spans="1:4">
      <c r="A44" s="58"/>
      <c r="B44" s="60" t="s">
        <v>633</v>
      </c>
      <c r="C44" s="58"/>
      <c r="D44" s="70">
        <f>(D43-39.3627451)/0.962558633</f>
        <v>-40.89386739727054</v>
      </c>
    </row>
    <row r="45" spans="1:4" s="64" customFormat="1">
      <c r="A45" s="52"/>
      <c r="B45" s="65"/>
      <c r="C45" s="52"/>
      <c r="D45" s="52"/>
    </row>
  </sheetData>
  <mergeCells count="1">
    <mergeCell ref="B1:D1"/>
  </mergeCells>
  <conditionalFormatting sqref="D2:D43">
    <cfRule type="cellIs" dxfId="29" priority="60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G125"/>
  <sheetViews>
    <sheetView workbookViewId="0">
      <selection activeCell="B9" sqref="B9"/>
    </sheetView>
  </sheetViews>
  <sheetFormatPr baseColWidth="10" defaultRowHeight="15" x14ac:dyDescent="0"/>
  <cols>
    <col min="1" max="1" width="21" style="52" customWidth="1"/>
    <col min="2" max="2" width="23.33203125" style="52" customWidth="1"/>
    <col min="3" max="3" width="9.5" style="52" customWidth="1"/>
    <col min="4" max="4" width="9.5" style="205" customWidth="1"/>
    <col min="5" max="16384" width="10.83203125" style="52"/>
  </cols>
  <sheetData>
    <row r="1" spans="1:7" s="51" customFormat="1" ht="15" customHeight="1">
      <c r="A1" s="260" t="s">
        <v>630</v>
      </c>
      <c r="B1" s="260"/>
      <c r="C1" s="260"/>
      <c r="D1" s="260"/>
      <c r="E1" s="178"/>
      <c r="F1" s="178"/>
      <c r="G1" s="178"/>
    </row>
    <row r="2" spans="1:7">
      <c r="A2" s="154" t="s">
        <v>576</v>
      </c>
      <c r="B2" s="155" t="s">
        <v>596</v>
      </c>
      <c r="C2" s="155" t="s">
        <v>264</v>
      </c>
      <c r="D2" s="195"/>
    </row>
    <row r="3" spans="1:7">
      <c r="A3" s="154" t="s">
        <v>580</v>
      </c>
      <c r="B3" s="155" t="s">
        <v>594</v>
      </c>
      <c r="C3" s="155" t="s">
        <v>250</v>
      </c>
      <c r="D3" s="195"/>
    </row>
    <row r="4" spans="1:7">
      <c r="A4" s="154" t="s">
        <v>562</v>
      </c>
      <c r="B4" s="155" t="s">
        <v>591</v>
      </c>
      <c r="C4" s="155" t="s">
        <v>264</v>
      </c>
      <c r="D4" s="195"/>
    </row>
    <row r="5" spans="1:7">
      <c r="A5" s="154" t="s">
        <v>577</v>
      </c>
      <c r="B5" s="155" t="s">
        <v>587</v>
      </c>
      <c r="C5" s="155" t="s">
        <v>250</v>
      </c>
      <c r="D5" s="195"/>
    </row>
    <row r="6" spans="1:7">
      <c r="A6" s="154" t="s">
        <v>569</v>
      </c>
      <c r="B6" s="155" t="s">
        <v>589</v>
      </c>
      <c r="C6" s="155" t="s">
        <v>264</v>
      </c>
      <c r="D6" s="195"/>
    </row>
    <row r="7" spans="1:7">
      <c r="A7" s="154" t="s">
        <v>556</v>
      </c>
      <c r="B7" s="155" t="s">
        <v>582</v>
      </c>
      <c r="C7" s="155" t="s">
        <v>250</v>
      </c>
      <c r="D7" s="195"/>
    </row>
    <row r="8" spans="1:7">
      <c r="A8" s="154" t="s">
        <v>579</v>
      </c>
      <c r="B8" s="155" t="s">
        <v>586</v>
      </c>
      <c r="C8" s="155" t="s">
        <v>250</v>
      </c>
      <c r="D8" s="195"/>
    </row>
    <row r="9" spans="1:7">
      <c r="A9" s="154" t="s">
        <v>551</v>
      </c>
      <c r="B9" s="155" t="s">
        <v>581</v>
      </c>
      <c r="C9" s="155" t="s">
        <v>264</v>
      </c>
      <c r="D9" s="195"/>
    </row>
    <row r="10" spans="1:7">
      <c r="A10" s="154" t="s">
        <v>559</v>
      </c>
      <c r="B10" s="155" t="s">
        <v>590</v>
      </c>
      <c r="C10" s="155" t="s">
        <v>264</v>
      </c>
      <c r="D10" s="195"/>
    </row>
    <row r="11" spans="1:7">
      <c r="A11" s="154" t="s">
        <v>549</v>
      </c>
      <c r="B11" s="155" t="s">
        <v>593</v>
      </c>
      <c r="C11" s="155" t="s">
        <v>264</v>
      </c>
      <c r="D11" s="195"/>
    </row>
    <row r="12" spans="1:7">
      <c r="A12" s="154" t="s">
        <v>564</v>
      </c>
      <c r="B12" s="155" t="s">
        <v>585</v>
      </c>
      <c r="C12" s="155" t="s">
        <v>250</v>
      </c>
      <c r="D12" s="195"/>
    </row>
    <row r="13" spans="1:7">
      <c r="A13" s="154" t="s">
        <v>558</v>
      </c>
      <c r="B13" s="155" t="s">
        <v>595</v>
      </c>
      <c r="C13" s="155" t="s">
        <v>264</v>
      </c>
      <c r="D13" s="195"/>
    </row>
    <row r="14" spans="1:7">
      <c r="A14" s="154" t="s">
        <v>572</v>
      </c>
      <c r="B14" s="155" t="s">
        <v>588</v>
      </c>
      <c r="C14" s="155" t="s">
        <v>250</v>
      </c>
      <c r="D14" s="195"/>
    </row>
    <row r="15" spans="1:7">
      <c r="A15" s="154" t="s">
        <v>567</v>
      </c>
      <c r="B15" s="155" t="s">
        <v>583</v>
      </c>
      <c r="C15" s="155" t="s">
        <v>250</v>
      </c>
      <c r="D15" s="195"/>
    </row>
    <row r="16" spans="1:7">
      <c r="A16" s="154" t="s">
        <v>554</v>
      </c>
      <c r="B16" s="155" t="s">
        <v>584</v>
      </c>
      <c r="C16" s="155" t="s">
        <v>264</v>
      </c>
      <c r="D16" s="195"/>
    </row>
    <row r="17" spans="1:4">
      <c r="A17" s="154" t="s">
        <v>570</v>
      </c>
      <c r="B17" s="155" t="s">
        <v>592</v>
      </c>
      <c r="C17" s="155" t="s">
        <v>250</v>
      </c>
      <c r="D17" s="195"/>
    </row>
    <row r="18" spans="1:4" s="207" customFormat="1" ht="16" thickBot="1">
      <c r="A18" s="263" t="s">
        <v>715</v>
      </c>
      <c r="B18" s="264"/>
      <c r="C18" s="265"/>
      <c r="D18" s="206">
        <f>SUM(D2:D17)</f>
        <v>0</v>
      </c>
    </row>
    <row r="19" spans="1:4" s="208" customFormat="1">
      <c r="A19" s="257" t="s">
        <v>641</v>
      </c>
      <c r="B19" s="266"/>
      <c r="C19" s="266"/>
      <c r="D19" s="207">
        <f>(D18-15.15686275)/1.318152758</f>
        <v>-11.498563165772323</v>
      </c>
    </row>
    <row r="20" spans="1:4">
      <c r="B20" s="205"/>
      <c r="D20" s="52"/>
    </row>
    <row r="21" spans="1:4">
      <c r="B21" s="205"/>
      <c r="D21" s="52"/>
    </row>
    <row r="22" spans="1:4">
      <c r="B22" s="205"/>
      <c r="D22" s="52"/>
    </row>
    <row r="23" spans="1:4">
      <c r="B23" s="205"/>
      <c r="D23" s="52"/>
    </row>
    <row r="24" spans="1:4">
      <c r="B24" s="205"/>
      <c r="D24" s="52"/>
    </row>
    <row r="25" spans="1:4">
      <c r="B25" s="205"/>
      <c r="D25" s="52"/>
    </row>
    <row r="26" spans="1:4">
      <c r="B26" s="205"/>
      <c r="D26" s="52"/>
    </row>
    <row r="27" spans="1:4">
      <c r="B27" s="205"/>
      <c r="D27" s="52"/>
    </row>
    <row r="28" spans="1:4">
      <c r="B28" s="205"/>
      <c r="D28" s="52"/>
    </row>
    <row r="29" spans="1:4">
      <c r="B29" s="205"/>
      <c r="D29" s="52"/>
    </row>
    <row r="30" spans="1:4">
      <c r="B30" s="205"/>
      <c r="D30" s="52"/>
    </row>
    <row r="31" spans="1:4">
      <c r="B31" s="205"/>
      <c r="D31" s="52"/>
    </row>
    <row r="32" spans="1:4">
      <c r="B32" s="205"/>
      <c r="D32" s="52"/>
    </row>
    <row r="33" spans="2:4">
      <c r="B33" s="205"/>
      <c r="D33" s="52"/>
    </row>
    <row r="34" spans="2:4">
      <c r="B34" s="205"/>
      <c r="D34" s="52"/>
    </row>
    <row r="35" spans="2:4">
      <c r="B35" s="205"/>
      <c r="D35" s="52"/>
    </row>
    <row r="36" spans="2:4">
      <c r="B36" s="205"/>
      <c r="D36" s="52"/>
    </row>
    <row r="37" spans="2:4">
      <c r="B37" s="205"/>
      <c r="D37" s="52"/>
    </row>
    <row r="38" spans="2:4">
      <c r="B38" s="205"/>
      <c r="D38" s="52"/>
    </row>
    <row r="39" spans="2:4">
      <c r="B39" s="205"/>
      <c r="D39" s="52"/>
    </row>
    <row r="40" spans="2:4">
      <c r="B40" s="205"/>
      <c r="D40" s="52"/>
    </row>
    <row r="41" spans="2:4">
      <c r="B41" s="205"/>
      <c r="D41" s="52"/>
    </row>
    <row r="42" spans="2:4">
      <c r="B42" s="205"/>
      <c r="D42" s="52"/>
    </row>
    <row r="43" spans="2:4">
      <c r="B43" s="205"/>
      <c r="D43" s="52"/>
    </row>
    <row r="44" spans="2:4">
      <c r="B44" s="205"/>
      <c r="D44" s="52"/>
    </row>
    <row r="45" spans="2:4">
      <c r="B45" s="205"/>
      <c r="D45" s="52"/>
    </row>
    <row r="46" spans="2:4">
      <c r="B46" s="205"/>
      <c r="D46" s="52"/>
    </row>
    <row r="47" spans="2:4">
      <c r="B47" s="205"/>
      <c r="D47" s="52"/>
    </row>
    <row r="48" spans="2:4">
      <c r="B48" s="205"/>
      <c r="D48" s="52"/>
    </row>
    <row r="49" spans="2:4">
      <c r="B49" s="205"/>
      <c r="D49" s="52"/>
    </row>
    <row r="50" spans="2:4">
      <c r="B50" s="205"/>
      <c r="D50" s="52"/>
    </row>
    <row r="51" spans="2:4">
      <c r="B51" s="205"/>
      <c r="D51" s="52"/>
    </row>
    <row r="52" spans="2:4">
      <c r="B52" s="205"/>
      <c r="D52" s="52"/>
    </row>
    <row r="53" spans="2:4">
      <c r="B53" s="205"/>
      <c r="D53" s="52"/>
    </row>
    <row r="54" spans="2:4">
      <c r="B54" s="205"/>
      <c r="D54" s="52"/>
    </row>
    <row r="55" spans="2:4">
      <c r="B55" s="205"/>
      <c r="D55" s="52"/>
    </row>
    <row r="56" spans="2:4">
      <c r="B56" s="205"/>
      <c r="D56" s="52"/>
    </row>
    <row r="57" spans="2:4">
      <c r="B57" s="205"/>
      <c r="D57" s="52"/>
    </row>
    <row r="58" spans="2:4">
      <c r="B58" s="205"/>
      <c r="D58" s="52"/>
    </row>
    <row r="59" spans="2:4">
      <c r="B59" s="205"/>
      <c r="D59" s="52"/>
    </row>
    <row r="60" spans="2:4">
      <c r="B60" s="205"/>
      <c r="D60" s="52"/>
    </row>
    <row r="61" spans="2:4">
      <c r="B61" s="205"/>
      <c r="D61" s="52"/>
    </row>
    <row r="62" spans="2:4">
      <c r="B62" s="205"/>
      <c r="D62" s="52"/>
    </row>
    <row r="63" spans="2:4">
      <c r="B63" s="205"/>
      <c r="D63" s="52"/>
    </row>
    <row r="64" spans="2:4">
      <c r="B64" s="205"/>
      <c r="D64" s="52"/>
    </row>
    <row r="65" spans="2:4">
      <c r="B65" s="205"/>
      <c r="D65" s="52"/>
    </row>
    <row r="66" spans="2:4">
      <c r="B66" s="205"/>
      <c r="D66" s="52"/>
    </row>
    <row r="67" spans="2:4">
      <c r="B67" s="205"/>
      <c r="D67" s="52"/>
    </row>
    <row r="68" spans="2:4">
      <c r="B68" s="205"/>
      <c r="D68" s="52"/>
    </row>
    <row r="69" spans="2:4">
      <c r="B69" s="205"/>
      <c r="D69" s="52"/>
    </row>
    <row r="70" spans="2:4">
      <c r="B70" s="205"/>
      <c r="D70" s="52"/>
    </row>
    <row r="71" spans="2:4">
      <c r="B71" s="205"/>
      <c r="D71" s="52"/>
    </row>
    <row r="72" spans="2:4">
      <c r="B72" s="205"/>
      <c r="D72" s="52"/>
    </row>
    <row r="73" spans="2:4">
      <c r="B73" s="205"/>
      <c r="D73" s="52"/>
    </row>
    <row r="74" spans="2:4">
      <c r="B74" s="205"/>
      <c r="D74" s="52"/>
    </row>
    <row r="75" spans="2:4">
      <c r="B75" s="205"/>
      <c r="D75" s="52"/>
    </row>
    <row r="76" spans="2:4">
      <c r="B76" s="205"/>
      <c r="D76" s="52"/>
    </row>
    <row r="77" spans="2:4">
      <c r="B77" s="205"/>
      <c r="D77" s="52"/>
    </row>
    <row r="78" spans="2:4">
      <c r="B78" s="205"/>
      <c r="D78" s="52"/>
    </row>
    <row r="79" spans="2:4">
      <c r="B79" s="205"/>
      <c r="D79" s="52"/>
    </row>
    <row r="80" spans="2:4">
      <c r="B80" s="205"/>
      <c r="D80" s="52"/>
    </row>
    <row r="81" spans="2:4">
      <c r="B81" s="205"/>
      <c r="D81" s="52"/>
    </row>
    <row r="82" spans="2:4">
      <c r="B82" s="205"/>
      <c r="D82" s="52"/>
    </row>
    <row r="83" spans="2:4">
      <c r="B83" s="205"/>
      <c r="D83" s="52"/>
    </row>
    <row r="84" spans="2:4">
      <c r="B84" s="205"/>
      <c r="D84" s="52"/>
    </row>
    <row r="85" spans="2:4">
      <c r="B85" s="205"/>
      <c r="D85" s="52"/>
    </row>
    <row r="86" spans="2:4">
      <c r="B86" s="205"/>
      <c r="D86" s="52"/>
    </row>
    <row r="87" spans="2:4">
      <c r="B87" s="205"/>
      <c r="D87" s="52"/>
    </row>
    <row r="88" spans="2:4">
      <c r="B88" s="205"/>
      <c r="D88" s="52"/>
    </row>
    <row r="89" spans="2:4">
      <c r="B89" s="205"/>
      <c r="D89" s="52"/>
    </row>
    <row r="90" spans="2:4">
      <c r="B90" s="205"/>
      <c r="D90" s="52"/>
    </row>
    <row r="91" spans="2:4">
      <c r="B91" s="205"/>
      <c r="D91" s="52"/>
    </row>
    <row r="92" spans="2:4">
      <c r="B92" s="205"/>
      <c r="D92" s="52"/>
    </row>
    <row r="93" spans="2:4">
      <c r="B93" s="205"/>
      <c r="D93" s="52"/>
    </row>
    <row r="94" spans="2:4">
      <c r="B94" s="205"/>
      <c r="D94" s="52"/>
    </row>
    <row r="95" spans="2:4">
      <c r="B95" s="205"/>
      <c r="D95" s="52"/>
    </row>
    <row r="96" spans="2:4">
      <c r="B96" s="205"/>
      <c r="D96" s="52"/>
    </row>
    <row r="97" spans="2:4">
      <c r="B97" s="205"/>
      <c r="D97" s="52"/>
    </row>
    <row r="98" spans="2:4">
      <c r="B98" s="205"/>
      <c r="D98" s="52"/>
    </row>
    <row r="99" spans="2:4">
      <c r="B99" s="205"/>
      <c r="D99" s="52"/>
    </row>
    <row r="100" spans="2:4">
      <c r="B100" s="205"/>
      <c r="D100" s="52"/>
    </row>
    <row r="101" spans="2:4">
      <c r="B101" s="205"/>
      <c r="D101" s="52"/>
    </row>
    <row r="102" spans="2:4">
      <c r="B102" s="205"/>
      <c r="D102" s="52"/>
    </row>
    <row r="103" spans="2:4">
      <c r="B103" s="205"/>
      <c r="D103" s="52"/>
    </row>
    <row r="104" spans="2:4">
      <c r="B104" s="205"/>
      <c r="D104" s="52"/>
    </row>
    <row r="105" spans="2:4">
      <c r="B105" s="205"/>
      <c r="D105" s="52"/>
    </row>
    <row r="106" spans="2:4">
      <c r="B106" s="205"/>
      <c r="D106" s="52"/>
    </row>
    <row r="107" spans="2:4">
      <c r="B107" s="205"/>
      <c r="D107" s="52"/>
    </row>
    <row r="108" spans="2:4">
      <c r="B108" s="205"/>
      <c r="D108" s="52"/>
    </row>
    <row r="109" spans="2:4">
      <c r="B109" s="205"/>
      <c r="D109" s="52"/>
    </row>
    <row r="110" spans="2:4">
      <c r="B110" s="205"/>
      <c r="D110" s="52"/>
    </row>
    <row r="111" spans="2:4">
      <c r="B111" s="205"/>
      <c r="D111" s="52"/>
    </row>
    <row r="112" spans="2:4">
      <c r="B112" s="205"/>
      <c r="D112" s="52"/>
    </row>
    <row r="113" spans="2:4">
      <c r="B113" s="205"/>
      <c r="D113" s="52"/>
    </row>
    <row r="114" spans="2:4">
      <c r="B114" s="205"/>
      <c r="D114" s="52"/>
    </row>
    <row r="115" spans="2:4">
      <c r="B115" s="205"/>
      <c r="D115" s="52"/>
    </row>
    <row r="116" spans="2:4">
      <c r="B116" s="205"/>
      <c r="D116" s="52"/>
    </row>
    <row r="117" spans="2:4">
      <c r="B117" s="205"/>
      <c r="D117" s="52"/>
    </row>
    <row r="118" spans="2:4">
      <c r="B118" s="205"/>
      <c r="D118" s="52"/>
    </row>
    <row r="119" spans="2:4">
      <c r="B119" s="205"/>
      <c r="D119" s="52"/>
    </row>
    <row r="120" spans="2:4">
      <c r="B120" s="205"/>
      <c r="D120" s="52"/>
    </row>
    <row r="121" spans="2:4">
      <c r="B121" s="205"/>
      <c r="D121" s="52"/>
    </row>
    <row r="122" spans="2:4">
      <c r="B122" s="205"/>
      <c r="D122" s="52"/>
    </row>
    <row r="123" spans="2:4">
      <c r="B123" s="205"/>
      <c r="D123" s="52"/>
    </row>
    <row r="124" spans="2:4">
      <c r="B124" s="205"/>
      <c r="D124" s="52"/>
    </row>
    <row r="125" spans="2:4">
      <c r="B125" s="205"/>
      <c r="D125" s="52"/>
    </row>
  </sheetData>
  <mergeCells count="3">
    <mergeCell ref="A18:C18"/>
    <mergeCell ref="A19:C19"/>
    <mergeCell ref="A1:D1"/>
  </mergeCells>
  <conditionalFormatting sqref="A1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B1" workbookViewId="0">
      <selection activeCell="B1" sqref="A1:XFD1048576"/>
    </sheetView>
  </sheetViews>
  <sheetFormatPr baseColWidth="10" defaultRowHeight="15" x14ac:dyDescent="0"/>
  <cols>
    <col min="1" max="1" width="27.33203125" style="52" customWidth="1"/>
    <col min="2" max="2" width="17.6640625" style="52" customWidth="1"/>
    <col min="3" max="3" width="13.6640625" style="52" customWidth="1"/>
    <col min="4" max="4" width="14.6640625" style="52" customWidth="1"/>
    <col min="5" max="16384" width="10.83203125" style="52"/>
  </cols>
  <sheetData>
    <row r="1" spans="1:4">
      <c r="B1" s="52" t="s">
        <v>716</v>
      </c>
      <c r="C1" s="52" t="s">
        <v>717</v>
      </c>
      <c r="D1" s="52" t="s">
        <v>718</v>
      </c>
    </row>
    <row r="2" spans="1:4">
      <c r="A2" s="52" t="s">
        <v>719</v>
      </c>
    </row>
    <row r="3" spans="1:4">
      <c r="A3" s="64" t="s">
        <v>704</v>
      </c>
      <c r="B3" s="64">
        <f>(B2-80.04901961)/12.23076583</f>
        <v>-6.5448902155949469</v>
      </c>
      <c r="C3" s="64">
        <f>(C2-105.8333333)/14.63353218</f>
        <v>-7.2322479629795033</v>
      </c>
      <c r="D3" s="64">
        <f>(D2-48.6372549)/9.537616216</f>
        <v>-5.0995189781706358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4" sqref="F4"/>
    </sheetView>
  </sheetViews>
  <sheetFormatPr baseColWidth="10" defaultRowHeight="15" x14ac:dyDescent="0"/>
  <cols>
    <col min="1" max="1" width="10.83203125" style="52"/>
    <col min="2" max="2" width="12.6640625" style="52" customWidth="1"/>
    <col min="3" max="3" width="21" style="52" customWidth="1"/>
    <col min="4" max="4" width="10.83203125" style="52"/>
    <col min="5" max="5" width="19.5" style="52" customWidth="1"/>
    <col min="6" max="6" width="22.33203125" style="52" customWidth="1"/>
    <col min="7" max="16384" width="10.83203125" style="52"/>
  </cols>
  <sheetData>
    <row r="1" spans="1:6">
      <c r="B1" s="52" t="s">
        <v>720</v>
      </c>
      <c r="C1" s="52" t="s">
        <v>723</v>
      </c>
      <c r="D1" s="52" t="s">
        <v>721</v>
      </c>
      <c r="E1" s="52" t="s">
        <v>724</v>
      </c>
      <c r="F1" s="52" t="s">
        <v>722</v>
      </c>
    </row>
    <row r="2" spans="1:6">
      <c r="A2" s="52" t="s">
        <v>548</v>
      </c>
    </row>
    <row r="3" spans="1:6">
      <c r="A3" s="64" t="s">
        <v>704</v>
      </c>
      <c r="B3" s="64">
        <f>(B2-0.088235294)/0.400567448</f>
        <v>-0.2202757474191962</v>
      </c>
      <c r="C3" s="64">
        <f>(28.21568627-C2)/9.767218815</f>
        <v>2.8888148002446488</v>
      </c>
      <c r="D3" s="64">
        <f>(D2-0.637254902)/1.533708478</f>
        <v>-0.41549936714896346</v>
      </c>
      <c r="E3" s="64">
        <f>(67.25490196-E2)/37.69199991</f>
        <v>1.7843282956751976</v>
      </c>
      <c r="F3" s="64">
        <f>(F2-39.03921569)/34.44350276</f>
        <v>-1.1334275715807016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F25"/>
  <sheetViews>
    <sheetView workbookViewId="0">
      <selection activeCell="C25" sqref="C25"/>
    </sheetView>
  </sheetViews>
  <sheetFormatPr baseColWidth="10" defaultRowHeight="15" x14ac:dyDescent="0"/>
  <cols>
    <col min="1" max="1" width="5.33203125" style="52" customWidth="1"/>
    <col min="2" max="16384" width="10.83203125" style="52"/>
  </cols>
  <sheetData>
    <row r="1" spans="1:6" s="51" customFormat="1">
      <c r="A1" s="221" t="s">
        <v>630</v>
      </c>
      <c r="B1" s="221"/>
      <c r="C1" s="221"/>
      <c r="D1" s="224"/>
      <c r="E1" s="224"/>
      <c r="F1" s="224"/>
    </row>
    <row r="2" spans="1:6">
      <c r="A2" s="58"/>
      <c r="B2" s="62" t="s">
        <v>114</v>
      </c>
      <c r="C2" s="53" t="s">
        <v>116</v>
      </c>
      <c r="D2" s="72"/>
      <c r="E2" s="72"/>
      <c r="F2" s="72"/>
    </row>
    <row r="3" spans="1:6">
      <c r="A3" s="58">
        <v>1</v>
      </c>
      <c r="B3" s="63" t="s">
        <v>101</v>
      </c>
      <c r="C3" s="53"/>
      <c r="D3" s="72"/>
      <c r="E3" s="72"/>
      <c r="F3" s="72"/>
    </row>
    <row r="4" spans="1:6">
      <c r="A4" s="58">
        <v>2</v>
      </c>
      <c r="B4" s="63" t="s">
        <v>97</v>
      </c>
      <c r="C4" s="53"/>
      <c r="D4" s="72"/>
      <c r="E4" s="72"/>
      <c r="F4" s="72"/>
    </row>
    <row r="5" spans="1:6">
      <c r="A5" s="58">
        <v>3</v>
      </c>
      <c r="B5" s="63" t="s">
        <v>103</v>
      </c>
      <c r="C5" s="53"/>
      <c r="D5" s="72"/>
      <c r="E5" s="72"/>
      <c r="F5" s="72"/>
    </row>
    <row r="6" spans="1:6">
      <c r="A6" s="58">
        <v>4</v>
      </c>
      <c r="B6" s="63" t="s">
        <v>112</v>
      </c>
      <c r="C6" s="53"/>
      <c r="D6" s="72"/>
      <c r="E6" s="72"/>
      <c r="F6" s="72"/>
    </row>
    <row r="7" spans="1:6">
      <c r="A7" s="58">
        <v>5</v>
      </c>
      <c r="B7" s="63" t="s">
        <v>98</v>
      </c>
      <c r="C7" s="53"/>
      <c r="D7" s="72"/>
      <c r="E7" s="72"/>
      <c r="F7" s="72"/>
    </row>
    <row r="8" spans="1:6">
      <c r="A8" s="58">
        <v>6</v>
      </c>
      <c r="B8" s="63" t="s">
        <v>88</v>
      </c>
      <c r="C8" s="53"/>
      <c r="D8" s="72"/>
      <c r="E8" s="72"/>
      <c r="F8" s="72"/>
    </row>
    <row r="9" spans="1:6">
      <c r="A9" s="58">
        <v>7</v>
      </c>
      <c r="B9" s="63" t="s">
        <v>86</v>
      </c>
      <c r="C9" s="53"/>
      <c r="D9" s="72"/>
      <c r="E9" s="72"/>
      <c r="F9" s="72"/>
    </row>
    <row r="10" spans="1:6">
      <c r="A10" s="58">
        <v>8</v>
      </c>
      <c r="B10" s="63" t="s">
        <v>89</v>
      </c>
      <c r="C10" s="53"/>
      <c r="D10" s="72"/>
      <c r="E10" s="72"/>
      <c r="F10" s="72"/>
    </row>
    <row r="11" spans="1:6">
      <c r="A11" s="58">
        <v>9</v>
      </c>
      <c r="B11" s="63" t="s">
        <v>91</v>
      </c>
      <c r="C11" s="53"/>
      <c r="D11" s="72"/>
      <c r="E11" s="72"/>
      <c r="F11" s="72"/>
    </row>
    <row r="12" spans="1:6">
      <c r="A12" s="58">
        <v>10</v>
      </c>
      <c r="B12" s="63" t="s">
        <v>94</v>
      </c>
      <c r="C12" s="53"/>
      <c r="D12" s="72"/>
      <c r="E12" s="72"/>
      <c r="F12" s="72"/>
    </row>
    <row r="13" spans="1:6">
      <c r="A13" s="58">
        <v>11</v>
      </c>
      <c r="B13" s="63" t="s">
        <v>169</v>
      </c>
      <c r="C13" s="53"/>
      <c r="D13" s="72"/>
      <c r="E13" s="72"/>
      <c r="F13" s="72"/>
    </row>
    <row r="14" spans="1:6">
      <c r="A14" s="58">
        <v>12</v>
      </c>
      <c r="B14" s="63" t="s">
        <v>170</v>
      </c>
      <c r="C14" s="53"/>
      <c r="D14" s="72"/>
      <c r="E14" s="72"/>
      <c r="F14" s="72"/>
    </row>
    <row r="15" spans="1:6">
      <c r="A15" s="58">
        <v>13</v>
      </c>
      <c r="B15" s="63" t="s">
        <v>96</v>
      </c>
      <c r="C15" s="53"/>
      <c r="D15" s="72"/>
      <c r="E15" s="72"/>
      <c r="F15" s="72"/>
    </row>
    <row r="16" spans="1:6">
      <c r="A16" s="58">
        <v>14</v>
      </c>
      <c r="B16" s="63" t="s">
        <v>104</v>
      </c>
      <c r="C16" s="53"/>
      <c r="D16" s="72"/>
      <c r="E16" s="72"/>
      <c r="F16" s="72"/>
    </row>
    <row r="17" spans="1:6">
      <c r="A17" s="58">
        <v>15</v>
      </c>
      <c r="B17" s="63" t="s">
        <v>171</v>
      </c>
      <c r="C17" s="53"/>
      <c r="D17" s="72"/>
      <c r="E17" s="72"/>
      <c r="F17" s="72"/>
    </row>
    <row r="18" spans="1:6">
      <c r="A18" s="58">
        <v>16</v>
      </c>
      <c r="B18" s="63" t="s">
        <v>628</v>
      </c>
      <c r="C18" s="53"/>
      <c r="D18" s="72"/>
      <c r="E18" s="72"/>
      <c r="F18" s="72"/>
    </row>
    <row r="19" spans="1:6">
      <c r="A19" s="58">
        <v>17</v>
      </c>
      <c r="B19" s="63" t="s">
        <v>124</v>
      </c>
      <c r="C19" s="53"/>
      <c r="D19" s="72"/>
      <c r="E19" s="72"/>
      <c r="F19" s="72"/>
    </row>
    <row r="20" spans="1:6">
      <c r="A20" s="58">
        <v>18</v>
      </c>
      <c r="B20" s="63" t="s">
        <v>126</v>
      </c>
      <c r="C20" s="53"/>
      <c r="D20" s="72"/>
      <c r="E20" s="72"/>
      <c r="F20" s="72"/>
    </row>
    <row r="21" spans="1:6">
      <c r="A21" s="58">
        <v>19</v>
      </c>
      <c r="B21" s="63" t="s">
        <v>172</v>
      </c>
      <c r="C21" s="53"/>
      <c r="D21" s="72"/>
      <c r="E21" s="72"/>
      <c r="F21" s="72"/>
    </row>
    <row r="22" spans="1:6">
      <c r="A22" s="58">
        <v>20</v>
      </c>
      <c r="B22" s="63" t="s">
        <v>154</v>
      </c>
      <c r="C22" s="53"/>
      <c r="D22" s="72"/>
      <c r="E22" s="72"/>
      <c r="F22" s="72"/>
    </row>
    <row r="23" spans="1:6">
      <c r="A23" s="58"/>
      <c r="B23" s="60" t="s">
        <v>634</v>
      </c>
      <c r="C23" s="69">
        <f>SUM(C3:C22)</f>
        <v>0</v>
      </c>
      <c r="D23" s="72"/>
      <c r="E23" s="72"/>
      <c r="F23" s="72"/>
    </row>
    <row r="24" spans="1:6" ht="16" thickBot="1">
      <c r="A24" s="58"/>
      <c r="B24" s="60" t="s">
        <v>633</v>
      </c>
      <c r="C24" s="58">
        <f>(C23-19.52941176)/0.727206541</f>
        <v>-26.855385174540114</v>
      </c>
      <c r="D24" s="72"/>
      <c r="E24" s="72"/>
      <c r="F24" s="72"/>
    </row>
    <row r="25" spans="1:6" s="54" customFormat="1" ht="16" thickBot="1">
      <c r="A25" s="60"/>
      <c r="B25" s="58"/>
      <c r="C25" s="58"/>
      <c r="D25" s="73"/>
      <c r="E25" s="73"/>
      <c r="F25" s="73"/>
    </row>
  </sheetData>
  <mergeCells count="1">
    <mergeCell ref="A1:F1"/>
  </mergeCells>
  <conditionalFormatting sqref="C3:C21">
    <cfRule type="cellIs" dxfId="28" priority="15" operator="equal">
      <formula>0</formula>
    </cfRule>
  </conditionalFormatting>
  <conditionalFormatting sqref="C22">
    <cfRule type="cellIs" dxfId="27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D45"/>
  <sheetViews>
    <sheetView topLeftCell="A27" workbookViewId="0">
      <selection activeCell="D45" sqref="D45"/>
    </sheetView>
  </sheetViews>
  <sheetFormatPr baseColWidth="10" defaultRowHeight="15" x14ac:dyDescent="0"/>
  <cols>
    <col min="1" max="1" width="6.6640625" style="52" customWidth="1"/>
    <col min="2" max="2" width="20.6640625" style="65" customWidth="1"/>
    <col min="3" max="3" width="21.1640625" style="52" customWidth="1"/>
    <col min="4" max="4" width="11.83203125" style="52" customWidth="1"/>
  </cols>
  <sheetData>
    <row r="1" spans="1:4" s="6" customFormat="1">
      <c r="A1" s="51"/>
      <c r="B1" s="222" t="s">
        <v>630</v>
      </c>
      <c r="C1" s="223"/>
      <c r="D1" s="223"/>
    </row>
    <row r="2" spans="1:4" s="3" customFormat="1">
      <c r="A2" s="58"/>
      <c r="B2" s="62" t="s">
        <v>114</v>
      </c>
      <c r="C2" s="62" t="s">
        <v>115</v>
      </c>
      <c r="D2" s="53" t="s">
        <v>116</v>
      </c>
    </row>
    <row r="3" spans="1:4">
      <c r="A3" s="58">
        <v>1</v>
      </c>
      <c r="B3" s="63" t="s">
        <v>107</v>
      </c>
      <c r="C3" s="63" t="s">
        <v>117</v>
      </c>
      <c r="D3" s="59"/>
    </row>
    <row r="4" spans="1:4">
      <c r="A4" s="58">
        <v>2</v>
      </c>
      <c r="B4" s="63" t="s">
        <v>93</v>
      </c>
      <c r="C4" s="63" t="s">
        <v>118</v>
      </c>
      <c r="D4" s="59"/>
    </row>
    <row r="5" spans="1:4">
      <c r="A5" s="58">
        <v>3</v>
      </c>
      <c r="B5" s="63" t="s">
        <v>96</v>
      </c>
      <c r="C5" s="63" t="s">
        <v>119</v>
      </c>
      <c r="D5" s="59"/>
    </row>
    <row r="6" spans="1:4">
      <c r="A6" s="58">
        <v>4</v>
      </c>
      <c r="B6" s="63" t="s">
        <v>78</v>
      </c>
      <c r="C6" s="63" t="s">
        <v>120</v>
      </c>
      <c r="D6" s="59"/>
    </row>
    <row r="7" spans="1:4">
      <c r="A7" s="58">
        <v>5</v>
      </c>
      <c r="B7" s="63" t="s">
        <v>108</v>
      </c>
      <c r="C7" s="63" t="s">
        <v>121</v>
      </c>
      <c r="D7" s="59"/>
    </row>
    <row r="8" spans="1:4">
      <c r="A8" s="58">
        <v>6</v>
      </c>
      <c r="B8" s="63" t="s">
        <v>90</v>
      </c>
      <c r="C8" s="63" t="s">
        <v>122</v>
      </c>
      <c r="D8" s="59"/>
    </row>
    <row r="9" spans="1:4">
      <c r="A9" s="58">
        <v>7</v>
      </c>
      <c r="B9" s="63" t="s">
        <v>109</v>
      </c>
      <c r="C9" s="63" t="s">
        <v>123</v>
      </c>
      <c r="D9" s="59"/>
    </row>
    <row r="10" spans="1:4">
      <c r="A10" s="58">
        <v>8</v>
      </c>
      <c r="B10" s="63" t="s">
        <v>124</v>
      </c>
      <c r="C10" s="63" t="s">
        <v>125</v>
      </c>
      <c r="D10" s="59"/>
    </row>
    <row r="11" spans="1:4">
      <c r="A11" s="58">
        <v>9</v>
      </c>
      <c r="B11" s="63" t="s">
        <v>126</v>
      </c>
      <c r="C11" s="63" t="s">
        <v>127</v>
      </c>
      <c r="D11" s="59"/>
    </row>
    <row r="12" spans="1:4">
      <c r="A12" s="58">
        <v>10</v>
      </c>
      <c r="B12" s="63" t="s">
        <v>82</v>
      </c>
      <c r="C12" s="63" t="s">
        <v>128</v>
      </c>
      <c r="D12" s="59"/>
    </row>
    <row r="13" spans="1:4">
      <c r="A13" s="58">
        <v>11</v>
      </c>
      <c r="B13" s="63" t="s">
        <v>103</v>
      </c>
      <c r="C13" s="63" t="s">
        <v>129</v>
      </c>
      <c r="D13" s="59"/>
    </row>
    <row r="14" spans="1:4">
      <c r="A14" s="58">
        <v>12</v>
      </c>
      <c r="B14" s="63" t="s">
        <v>130</v>
      </c>
      <c r="C14" s="63" t="s">
        <v>131</v>
      </c>
      <c r="D14" s="59"/>
    </row>
    <row r="15" spans="1:4">
      <c r="A15" s="58">
        <v>13</v>
      </c>
      <c r="B15" s="63" t="s">
        <v>97</v>
      </c>
      <c r="C15" s="63" t="s">
        <v>132</v>
      </c>
      <c r="D15" s="59"/>
    </row>
    <row r="16" spans="1:4">
      <c r="A16" s="58">
        <v>14</v>
      </c>
      <c r="B16" s="63" t="s">
        <v>133</v>
      </c>
      <c r="C16" s="63" t="s">
        <v>134</v>
      </c>
      <c r="D16" s="59"/>
    </row>
    <row r="17" spans="1:4">
      <c r="A17" s="58">
        <v>15</v>
      </c>
      <c r="B17" s="63" t="s">
        <v>99</v>
      </c>
      <c r="C17" s="63" t="s">
        <v>135</v>
      </c>
      <c r="D17" s="59"/>
    </row>
    <row r="18" spans="1:4">
      <c r="A18" s="58">
        <v>16</v>
      </c>
      <c r="B18" s="63" t="s">
        <v>85</v>
      </c>
      <c r="C18" s="63" t="s">
        <v>136</v>
      </c>
      <c r="D18" s="59"/>
    </row>
    <row r="19" spans="1:4">
      <c r="A19" s="58">
        <v>17</v>
      </c>
      <c r="B19" s="63" t="s">
        <v>86</v>
      </c>
      <c r="C19" s="63" t="s">
        <v>137</v>
      </c>
      <c r="D19" s="59"/>
    </row>
    <row r="20" spans="1:4">
      <c r="A20" s="58">
        <v>18</v>
      </c>
      <c r="B20" s="63" t="s">
        <v>138</v>
      </c>
      <c r="C20" s="63" t="s">
        <v>139</v>
      </c>
      <c r="D20" s="59"/>
    </row>
    <row r="21" spans="1:4">
      <c r="A21" s="58">
        <v>19</v>
      </c>
      <c r="B21" s="63" t="s">
        <v>140</v>
      </c>
      <c r="C21" s="63" t="s">
        <v>141</v>
      </c>
      <c r="D21" s="59"/>
    </row>
    <row r="22" spans="1:4">
      <c r="A22" s="58">
        <v>20</v>
      </c>
      <c r="B22" s="63" t="s">
        <v>112</v>
      </c>
      <c r="C22" s="63" t="s">
        <v>142</v>
      </c>
      <c r="D22" s="53"/>
    </row>
    <row r="23" spans="1:4">
      <c r="A23" s="58">
        <v>21</v>
      </c>
      <c r="B23" s="63" t="s">
        <v>143</v>
      </c>
      <c r="C23" s="63" t="s">
        <v>144</v>
      </c>
      <c r="D23" s="53"/>
    </row>
    <row r="24" spans="1:4">
      <c r="A24" s="58">
        <v>22</v>
      </c>
      <c r="B24" s="63" t="s">
        <v>145</v>
      </c>
      <c r="C24" s="63" t="s">
        <v>146</v>
      </c>
      <c r="D24" s="53"/>
    </row>
    <row r="25" spans="1:4">
      <c r="A25" s="58">
        <v>23</v>
      </c>
      <c r="B25" s="63" t="s">
        <v>94</v>
      </c>
      <c r="C25" s="63" t="s">
        <v>147</v>
      </c>
      <c r="D25" s="53"/>
    </row>
    <row r="26" spans="1:4">
      <c r="A26" s="58">
        <v>24</v>
      </c>
      <c r="B26" s="63" t="s">
        <v>81</v>
      </c>
      <c r="C26" s="63" t="s">
        <v>148</v>
      </c>
      <c r="D26" s="53"/>
    </row>
    <row r="27" spans="1:4">
      <c r="A27" s="58">
        <v>25</v>
      </c>
      <c r="B27" s="63" t="s">
        <v>84</v>
      </c>
      <c r="C27" s="63" t="s">
        <v>117</v>
      </c>
      <c r="D27" s="53"/>
    </row>
    <row r="28" spans="1:4">
      <c r="A28" s="58">
        <v>26</v>
      </c>
      <c r="B28" s="63" t="s">
        <v>102</v>
      </c>
      <c r="C28" s="63" t="s">
        <v>149</v>
      </c>
      <c r="D28" s="53"/>
    </row>
    <row r="29" spans="1:4">
      <c r="A29" s="58">
        <v>27</v>
      </c>
      <c r="B29" s="63" t="s">
        <v>150</v>
      </c>
      <c r="C29" s="63" t="s">
        <v>151</v>
      </c>
      <c r="D29" s="53"/>
    </row>
    <row r="30" spans="1:4">
      <c r="A30" s="58">
        <v>28</v>
      </c>
      <c r="B30" s="63" t="s">
        <v>83</v>
      </c>
      <c r="C30" s="63" t="s">
        <v>152</v>
      </c>
      <c r="D30" s="53"/>
    </row>
    <row r="31" spans="1:4">
      <c r="A31" s="58">
        <v>29</v>
      </c>
      <c r="B31" s="63" t="s">
        <v>91</v>
      </c>
      <c r="C31" s="63" t="s">
        <v>153</v>
      </c>
      <c r="D31" s="53"/>
    </row>
    <row r="32" spans="1:4">
      <c r="A32" s="58">
        <v>30</v>
      </c>
      <c r="B32" s="63" t="s">
        <v>154</v>
      </c>
      <c r="C32" s="63" t="s">
        <v>155</v>
      </c>
      <c r="D32" s="53"/>
    </row>
    <row r="33" spans="1:4">
      <c r="A33" s="58">
        <v>31</v>
      </c>
      <c r="B33" s="63" t="s">
        <v>105</v>
      </c>
      <c r="C33" s="63" t="s">
        <v>156</v>
      </c>
      <c r="D33" s="53"/>
    </row>
    <row r="34" spans="1:4">
      <c r="A34" s="58">
        <v>32</v>
      </c>
      <c r="B34" s="63" t="s">
        <v>92</v>
      </c>
      <c r="C34" s="63" t="s">
        <v>157</v>
      </c>
      <c r="D34" s="53"/>
    </row>
    <row r="35" spans="1:4">
      <c r="A35" s="58">
        <v>33</v>
      </c>
      <c r="B35" s="63" t="s">
        <v>113</v>
      </c>
      <c r="C35" s="63" t="s">
        <v>158</v>
      </c>
      <c r="D35" s="53"/>
    </row>
    <row r="36" spans="1:4">
      <c r="A36" s="58">
        <v>34</v>
      </c>
      <c r="B36" s="63" t="s">
        <v>95</v>
      </c>
      <c r="C36" s="63" t="s">
        <v>159</v>
      </c>
      <c r="D36" s="53"/>
    </row>
    <row r="37" spans="1:4">
      <c r="A37" s="58">
        <v>35</v>
      </c>
      <c r="B37" s="63" t="s">
        <v>160</v>
      </c>
      <c r="C37" s="63" t="s">
        <v>161</v>
      </c>
      <c r="D37" s="53"/>
    </row>
    <row r="38" spans="1:4">
      <c r="A38" s="58">
        <v>36</v>
      </c>
      <c r="B38" s="63" t="s">
        <v>88</v>
      </c>
      <c r="C38" s="63" t="s">
        <v>162</v>
      </c>
      <c r="D38" s="53"/>
    </row>
    <row r="39" spans="1:4">
      <c r="A39" s="58">
        <v>37</v>
      </c>
      <c r="B39" s="63" t="s">
        <v>163</v>
      </c>
      <c r="C39" s="63" t="s">
        <v>164</v>
      </c>
      <c r="D39" s="53"/>
    </row>
    <row r="40" spans="1:4">
      <c r="A40" s="58">
        <v>38</v>
      </c>
      <c r="B40" s="63" t="s">
        <v>104</v>
      </c>
      <c r="C40" s="63" t="s">
        <v>165</v>
      </c>
      <c r="D40" s="53"/>
    </row>
    <row r="41" spans="1:4">
      <c r="A41" s="58">
        <v>39</v>
      </c>
      <c r="B41" s="63" t="s">
        <v>87</v>
      </c>
      <c r="C41" s="63" t="s">
        <v>166</v>
      </c>
      <c r="D41" s="53"/>
    </row>
    <row r="42" spans="1:4">
      <c r="A42" s="58">
        <v>40</v>
      </c>
      <c r="B42" s="63" t="s">
        <v>167</v>
      </c>
      <c r="C42" s="63" t="s">
        <v>168</v>
      </c>
      <c r="D42" s="53"/>
    </row>
    <row r="43" spans="1:4">
      <c r="A43" s="60"/>
      <c r="B43" s="61" t="s">
        <v>632</v>
      </c>
      <c r="C43" s="60"/>
      <c r="D43" s="69">
        <f>SUM(D3:D42)</f>
        <v>0</v>
      </c>
    </row>
    <row r="44" spans="1:4" ht="16" thickBot="1">
      <c r="A44" s="58"/>
      <c r="B44" s="60" t="s">
        <v>633</v>
      </c>
      <c r="C44" s="58"/>
      <c r="D44" s="70">
        <f>(D43-39.76470588)/0.56597363</f>
        <v>-70.258937470284621</v>
      </c>
    </row>
    <row r="45" spans="1:4" s="9" customFormat="1" ht="16" thickBot="1">
      <c r="A45" s="52"/>
      <c r="B45" s="65"/>
      <c r="C45" s="52"/>
      <c r="D45" s="52"/>
    </row>
  </sheetData>
  <mergeCells count="1">
    <mergeCell ref="B1:D1"/>
  </mergeCells>
  <conditionalFormatting sqref="D2:D43">
    <cfRule type="cellIs" dxfId="26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D3"/>
  <sheetViews>
    <sheetView workbookViewId="0">
      <selection activeCell="I16" sqref="I16"/>
    </sheetView>
  </sheetViews>
  <sheetFormatPr baseColWidth="10" defaultRowHeight="15" x14ac:dyDescent="0"/>
  <cols>
    <col min="1" max="1" width="16.1640625" style="75" customWidth="1"/>
    <col min="2" max="3" width="10.83203125" style="7"/>
    <col min="4" max="4" width="10.83203125" style="7" customWidth="1"/>
  </cols>
  <sheetData>
    <row r="1" spans="1:3">
      <c r="A1" s="74"/>
      <c r="B1" s="46" t="s">
        <v>548</v>
      </c>
      <c r="C1" s="46" t="s">
        <v>633</v>
      </c>
    </row>
    <row r="2" spans="1:3">
      <c r="A2" s="74" t="s">
        <v>635</v>
      </c>
      <c r="B2" s="5"/>
      <c r="C2" s="5">
        <f>(B2-39.38235294)/10.15332372</f>
        <v>-3.878764631765331</v>
      </c>
    </row>
    <row r="3" spans="1:3">
      <c r="A3" s="74" t="s">
        <v>636</v>
      </c>
      <c r="B3" s="5"/>
      <c r="C3" s="5">
        <f>(B3-24.25490196)/4.765150459</f>
        <v>-5.0900600450484124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BZ83"/>
  <sheetViews>
    <sheetView topLeftCell="A57" workbookViewId="0">
      <selection activeCell="B1" sqref="B1:E1"/>
    </sheetView>
  </sheetViews>
  <sheetFormatPr baseColWidth="10" defaultColWidth="14.1640625" defaultRowHeight="15" x14ac:dyDescent="0"/>
  <cols>
    <col min="1" max="1" width="6.1640625" style="58" customWidth="1"/>
    <col min="2" max="3" width="14.1640625" style="58"/>
    <col min="4" max="4" width="63.6640625" style="58" customWidth="1"/>
    <col min="5" max="5" width="14.1640625" style="75"/>
    <col min="6" max="6" width="14.1640625" style="93"/>
    <col min="7" max="7" width="14.1640625" style="77"/>
    <col min="8" max="78" width="14.1640625" style="75"/>
  </cols>
  <sheetData>
    <row r="1" spans="1:78" s="78" customFormat="1" ht="28" customHeight="1">
      <c r="A1" s="81"/>
      <c r="B1" s="221" t="s">
        <v>630</v>
      </c>
      <c r="C1" s="221"/>
      <c r="D1" s="221"/>
      <c r="E1" s="221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</row>
    <row r="2" spans="1:78" s="78" customFormat="1" ht="28" customHeight="1">
      <c r="A2" s="90"/>
      <c r="B2" s="86" t="s">
        <v>40</v>
      </c>
      <c r="C2" s="91" t="s">
        <v>548</v>
      </c>
      <c r="D2" s="91" t="s">
        <v>646</v>
      </c>
      <c r="E2" s="76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</row>
    <row r="3" spans="1:78">
      <c r="A3" s="58">
        <v>1</v>
      </c>
      <c r="B3" s="58" t="s">
        <v>625</v>
      </c>
      <c r="C3" s="82"/>
      <c r="D3" s="58" t="s">
        <v>625</v>
      </c>
      <c r="E3" s="74"/>
      <c r="F3" s="75"/>
      <c r="G3" s="75"/>
      <c r="BS3"/>
      <c r="BT3"/>
      <c r="BU3"/>
      <c r="BV3"/>
      <c r="BW3"/>
      <c r="BX3"/>
      <c r="BY3"/>
      <c r="BZ3"/>
    </row>
    <row r="4" spans="1:78">
      <c r="A4" s="58">
        <v>2</v>
      </c>
      <c r="B4" s="58" t="s">
        <v>1</v>
      </c>
      <c r="C4" s="82"/>
      <c r="D4" s="58" t="s">
        <v>1</v>
      </c>
      <c r="E4" s="74"/>
      <c r="F4" s="75"/>
      <c r="G4" s="75"/>
      <c r="BS4"/>
      <c r="BT4"/>
      <c r="BU4"/>
      <c r="BV4"/>
      <c r="BW4"/>
      <c r="BX4"/>
      <c r="BY4"/>
      <c r="BZ4"/>
    </row>
    <row r="5" spans="1:78">
      <c r="A5" s="58">
        <v>3</v>
      </c>
      <c r="B5" s="58" t="s">
        <v>3</v>
      </c>
      <c r="C5" s="82"/>
      <c r="D5" s="58" t="s">
        <v>3</v>
      </c>
      <c r="E5" s="74"/>
      <c r="F5" s="75"/>
      <c r="G5" s="75"/>
      <c r="BS5"/>
      <c r="BT5"/>
      <c r="BU5"/>
      <c r="BV5"/>
      <c r="BW5"/>
      <c r="BX5"/>
      <c r="BY5"/>
      <c r="BZ5"/>
    </row>
    <row r="6" spans="1:78">
      <c r="A6" s="58">
        <v>4</v>
      </c>
      <c r="B6" s="58" t="s">
        <v>5</v>
      </c>
      <c r="C6" s="82"/>
      <c r="D6" s="95" t="s">
        <v>650</v>
      </c>
      <c r="E6" s="74"/>
      <c r="F6" s="75"/>
      <c r="G6" s="75"/>
      <c r="BS6"/>
      <c r="BT6"/>
      <c r="BU6"/>
      <c r="BV6"/>
      <c r="BW6"/>
      <c r="BX6"/>
      <c r="BY6"/>
      <c r="BZ6"/>
    </row>
    <row r="7" spans="1:78">
      <c r="A7" s="58">
        <v>5</v>
      </c>
      <c r="B7" s="58" t="s">
        <v>10</v>
      </c>
      <c r="C7" s="82"/>
      <c r="D7" s="58" t="s">
        <v>10</v>
      </c>
      <c r="E7" s="74"/>
      <c r="F7" s="75"/>
      <c r="G7" s="75"/>
      <c r="BV7"/>
      <c r="BW7"/>
      <c r="BX7"/>
      <c r="BY7"/>
      <c r="BZ7"/>
    </row>
    <row r="8" spans="1:78">
      <c r="A8" s="58">
        <v>6</v>
      </c>
      <c r="B8" s="58" t="s">
        <v>0</v>
      </c>
      <c r="C8" s="82"/>
      <c r="D8" s="58" t="s">
        <v>0</v>
      </c>
      <c r="E8" s="74"/>
      <c r="F8" s="75"/>
      <c r="G8" s="75"/>
      <c r="BV8"/>
      <c r="BW8"/>
      <c r="BX8"/>
      <c r="BY8"/>
      <c r="BZ8"/>
    </row>
    <row r="9" spans="1:78">
      <c r="A9" s="58">
        <v>7</v>
      </c>
      <c r="B9" s="58" t="s">
        <v>7</v>
      </c>
      <c r="C9" s="82"/>
      <c r="D9" s="95" t="s">
        <v>649</v>
      </c>
      <c r="E9" s="74"/>
      <c r="F9" s="75"/>
      <c r="G9" s="75"/>
      <c r="BS9"/>
      <c r="BT9"/>
      <c r="BU9"/>
      <c r="BV9"/>
      <c r="BW9"/>
      <c r="BX9"/>
      <c r="BY9"/>
      <c r="BZ9"/>
    </row>
    <row r="10" spans="1:78">
      <c r="A10" s="58">
        <v>8</v>
      </c>
      <c r="B10" s="58" t="s">
        <v>13</v>
      </c>
      <c r="C10" s="82"/>
      <c r="D10" s="58" t="s">
        <v>13</v>
      </c>
      <c r="E10" s="74"/>
      <c r="F10" s="75"/>
      <c r="G10" s="75"/>
      <c r="BS10"/>
      <c r="BT10"/>
      <c r="BU10"/>
      <c r="BV10"/>
      <c r="BW10"/>
      <c r="BX10"/>
      <c r="BY10"/>
      <c r="BZ10"/>
    </row>
    <row r="11" spans="1:78">
      <c r="A11" s="58">
        <v>9</v>
      </c>
      <c r="B11" s="58" t="s">
        <v>14</v>
      </c>
      <c r="C11" s="82"/>
      <c r="D11" s="58" t="s">
        <v>14</v>
      </c>
      <c r="E11" s="74"/>
      <c r="F11" s="75"/>
      <c r="G11" s="75"/>
      <c r="BS11"/>
      <c r="BT11"/>
      <c r="BU11"/>
      <c r="BV11"/>
      <c r="BW11"/>
      <c r="BX11"/>
      <c r="BY11"/>
      <c r="BZ11"/>
    </row>
    <row r="12" spans="1:78">
      <c r="A12" s="58">
        <v>10</v>
      </c>
      <c r="B12" s="58" t="s">
        <v>8</v>
      </c>
      <c r="C12" s="82"/>
      <c r="D12" s="95" t="s">
        <v>648</v>
      </c>
      <c r="E12" s="74"/>
      <c r="F12" s="75"/>
      <c r="G12" s="75"/>
      <c r="BS12"/>
      <c r="BT12"/>
      <c r="BU12"/>
      <c r="BV12"/>
      <c r="BW12"/>
      <c r="BX12"/>
      <c r="BY12"/>
      <c r="BZ12"/>
    </row>
    <row r="13" spans="1:78">
      <c r="A13" s="58">
        <v>11</v>
      </c>
      <c r="B13" s="58" t="s">
        <v>15</v>
      </c>
      <c r="C13" s="82"/>
      <c r="D13" s="95" t="s">
        <v>647</v>
      </c>
      <c r="E13" s="74"/>
      <c r="F13" s="75"/>
      <c r="G13" s="75"/>
      <c r="BS13"/>
      <c r="BT13"/>
      <c r="BU13"/>
      <c r="BV13"/>
      <c r="BW13"/>
      <c r="BX13"/>
      <c r="BY13"/>
      <c r="BZ13"/>
    </row>
    <row r="14" spans="1:78">
      <c r="A14" s="58">
        <v>12</v>
      </c>
      <c r="B14" s="58" t="s">
        <v>9</v>
      </c>
      <c r="C14" s="82"/>
      <c r="D14" s="58" t="s">
        <v>9</v>
      </c>
      <c r="E14" s="74"/>
      <c r="F14" s="75"/>
      <c r="G14" s="75"/>
      <c r="BS14"/>
      <c r="BT14"/>
      <c r="BU14"/>
      <c r="BV14"/>
      <c r="BW14"/>
      <c r="BX14"/>
      <c r="BY14"/>
      <c r="BZ14"/>
    </row>
    <row r="15" spans="1:78">
      <c r="A15" s="58">
        <v>13</v>
      </c>
      <c r="B15" s="58" t="s">
        <v>19</v>
      </c>
      <c r="C15" s="82"/>
      <c r="D15" s="58" t="s">
        <v>651</v>
      </c>
      <c r="E15" s="74"/>
      <c r="F15" s="75"/>
      <c r="G15" s="75"/>
      <c r="BS15"/>
      <c r="BT15"/>
      <c r="BU15"/>
      <c r="BV15"/>
      <c r="BW15"/>
      <c r="BX15"/>
      <c r="BY15"/>
      <c r="BZ15"/>
    </row>
    <row r="16" spans="1:78">
      <c r="A16" s="58">
        <v>14</v>
      </c>
      <c r="B16" s="58" t="s">
        <v>29</v>
      </c>
      <c r="C16" s="82"/>
      <c r="D16" s="58" t="s">
        <v>29</v>
      </c>
      <c r="E16" s="74"/>
      <c r="F16" s="75"/>
      <c r="G16" s="75"/>
      <c r="BV16"/>
      <c r="BW16"/>
      <c r="BX16"/>
      <c r="BY16"/>
      <c r="BZ16"/>
    </row>
    <row r="17" spans="1:78">
      <c r="A17" s="58">
        <v>15</v>
      </c>
      <c r="B17" s="58" t="s">
        <v>4</v>
      </c>
      <c r="C17" s="82"/>
      <c r="D17" s="58" t="s">
        <v>652</v>
      </c>
      <c r="E17" s="74"/>
      <c r="F17" s="75"/>
      <c r="G17" s="75"/>
      <c r="BV17"/>
      <c r="BW17"/>
      <c r="BX17"/>
      <c r="BY17"/>
      <c r="BZ17"/>
    </row>
    <row r="18" spans="1:78">
      <c r="A18" s="58">
        <v>16</v>
      </c>
      <c r="B18" s="58" t="s">
        <v>6</v>
      </c>
      <c r="C18" s="82"/>
      <c r="D18" s="58" t="s">
        <v>6</v>
      </c>
      <c r="E18" s="74"/>
      <c r="F18" s="75"/>
      <c r="G18" s="75"/>
      <c r="BV18"/>
      <c r="BW18"/>
      <c r="BX18"/>
      <c r="BY18"/>
      <c r="BZ18"/>
    </row>
    <row r="19" spans="1:78">
      <c r="A19" s="58">
        <v>17</v>
      </c>
      <c r="B19" s="58" t="s">
        <v>31</v>
      </c>
      <c r="C19" s="82"/>
      <c r="D19" s="58" t="s">
        <v>31</v>
      </c>
      <c r="E19" s="74"/>
      <c r="F19" s="75"/>
      <c r="G19" s="75"/>
      <c r="BV19"/>
      <c r="BW19"/>
      <c r="BX19"/>
      <c r="BY19"/>
      <c r="BZ19"/>
    </row>
    <row r="20" spans="1:78">
      <c r="A20" s="58">
        <v>18</v>
      </c>
      <c r="B20" s="58" t="s">
        <v>2</v>
      </c>
      <c r="C20" s="82"/>
      <c r="D20" s="58" t="s">
        <v>2</v>
      </c>
      <c r="E20" s="74"/>
      <c r="F20" s="75"/>
      <c r="G20" s="75"/>
      <c r="BV20"/>
      <c r="BW20"/>
      <c r="BX20"/>
      <c r="BY20"/>
      <c r="BZ20"/>
    </row>
    <row r="21" spans="1:78">
      <c r="A21" s="58">
        <v>19</v>
      </c>
      <c r="B21" s="58" t="s">
        <v>12</v>
      </c>
      <c r="C21" s="82"/>
      <c r="D21" s="58" t="s">
        <v>12</v>
      </c>
      <c r="E21" s="74"/>
      <c r="F21" s="75"/>
      <c r="G21" s="75"/>
      <c r="BV21"/>
      <c r="BW21"/>
      <c r="BX21"/>
      <c r="BY21"/>
      <c r="BZ21"/>
    </row>
    <row r="22" spans="1:78">
      <c r="A22" s="58">
        <v>20</v>
      </c>
      <c r="B22" s="58" t="s">
        <v>17</v>
      </c>
      <c r="C22" s="82"/>
      <c r="D22" s="58" t="s">
        <v>653</v>
      </c>
      <c r="E22" s="74"/>
      <c r="F22" s="75"/>
      <c r="G22" s="75"/>
      <c r="BV22"/>
      <c r="BW22"/>
      <c r="BX22"/>
      <c r="BY22"/>
      <c r="BZ22"/>
    </row>
    <row r="23" spans="1:78">
      <c r="A23" s="58">
        <v>21</v>
      </c>
      <c r="B23" s="58" t="s">
        <v>11</v>
      </c>
      <c r="C23" s="82"/>
      <c r="D23" s="58" t="s">
        <v>11</v>
      </c>
      <c r="E23" s="74"/>
      <c r="F23" s="75"/>
      <c r="G23" s="75"/>
      <c r="BV23"/>
      <c r="BW23"/>
      <c r="BX23"/>
      <c r="BY23"/>
      <c r="BZ23"/>
    </row>
    <row r="24" spans="1:78">
      <c r="A24" s="58">
        <v>22</v>
      </c>
      <c r="B24" s="58" t="s">
        <v>16</v>
      </c>
      <c r="C24" s="82"/>
      <c r="D24" s="58" t="s">
        <v>16</v>
      </c>
      <c r="E24" s="74"/>
      <c r="F24" s="75"/>
      <c r="G24" s="75"/>
      <c r="BV24"/>
      <c r="BW24"/>
      <c r="BX24"/>
      <c r="BY24"/>
      <c r="BZ24"/>
    </row>
    <row r="25" spans="1:78">
      <c r="A25" s="58">
        <v>23</v>
      </c>
      <c r="B25" s="58" t="s">
        <v>18</v>
      </c>
      <c r="C25" s="82"/>
      <c r="D25" s="58" t="s">
        <v>18</v>
      </c>
      <c r="E25" s="74"/>
      <c r="F25" s="75"/>
      <c r="G25" s="75"/>
      <c r="BV25"/>
      <c r="BW25"/>
      <c r="BX25"/>
      <c r="BY25"/>
      <c r="BZ25"/>
    </row>
    <row r="26" spans="1:78">
      <c r="A26" s="58">
        <v>24</v>
      </c>
      <c r="B26" s="58" t="s">
        <v>20</v>
      </c>
      <c r="C26" s="82"/>
      <c r="D26" s="95" t="s">
        <v>654</v>
      </c>
      <c r="E26" s="74"/>
      <c r="F26" s="75"/>
      <c r="G26" s="75"/>
      <c r="BV26"/>
      <c r="BW26"/>
      <c r="BX26"/>
      <c r="BY26"/>
      <c r="BZ26"/>
    </row>
    <row r="27" spans="1:78">
      <c r="A27" s="58">
        <v>25</v>
      </c>
      <c r="B27" s="58" t="s">
        <v>33</v>
      </c>
      <c r="C27" s="82"/>
      <c r="D27" s="58" t="s">
        <v>655</v>
      </c>
      <c r="E27" s="74"/>
      <c r="F27" s="75"/>
      <c r="G27" s="75"/>
      <c r="BV27"/>
      <c r="BW27"/>
      <c r="BX27"/>
      <c r="BY27"/>
      <c r="BZ27"/>
    </row>
    <row r="28" spans="1:78">
      <c r="A28" s="58">
        <v>26</v>
      </c>
      <c r="B28" s="58" t="s">
        <v>248</v>
      </c>
      <c r="C28" s="82"/>
      <c r="D28" s="58" t="s">
        <v>248</v>
      </c>
      <c r="E28" s="74"/>
      <c r="F28" s="75"/>
      <c r="G28" s="75"/>
      <c r="BV28"/>
      <c r="BW28"/>
      <c r="BX28"/>
      <c r="BY28"/>
      <c r="BZ28"/>
    </row>
    <row r="29" spans="1:78">
      <c r="A29" s="58">
        <v>27</v>
      </c>
      <c r="B29" s="58" t="s">
        <v>21</v>
      </c>
      <c r="C29" s="82"/>
      <c r="D29" s="58" t="s">
        <v>656</v>
      </c>
      <c r="E29" s="74"/>
      <c r="F29" s="75"/>
      <c r="G29" s="75"/>
      <c r="BV29"/>
      <c r="BW29"/>
      <c r="BX29"/>
      <c r="BY29"/>
      <c r="BZ29"/>
    </row>
    <row r="30" spans="1:78">
      <c r="A30" s="58">
        <v>28</v>
      </c>
      <c r="B30" s="58" t="s">
        <v>22</v>
      </c>
      <c r="C30" s="82"/>
      <c r="D30" s="58" t="s">
        <v>22</v>
      </c>
      <c r="E30" s="74"/>
      <c r="F30" s="75"/>
      <c r="G30" s="75"/>
      <c r="BV30"/>
      <c r="BW30"/>
      <c r="BX30"/>
      <c r="BY30"/>
      <c r="BZ30"/>
    </row>
    <row r="31" spans="1:78">
      <c r="A31" s="58">
        <v>29</v>
      </c>
      <c r="B31" s="58" t="s">
        <v>24</v>
      </c>
      <c r="C31" s="82"/>
      <c r="D31" s="58" t="s">
        <v>657</v>
      </c>
      <c r="E31" s="74"/>
      <c r="F31" s="75"/>
      <c r="G31" s="75"/>
      <c r="BV31"/>
      <c r="BW31"/>
      <c r="BX31"/>
      <c r="BY31"/>
      <c r="BZ31"/>
    </row>
    <row r="32" spans="1:78">
      <c r="A32" s="58">
        <v>30</v>
      </c>
      <c r="B32" s="58" t="s">
        <v>23</v>
      </c>
      <c r="C32" s="82"/>
      <c r="D32" s="95" t="s">
        <v>658</v>
      </c>
      <c r="E32" s="74"/>
      <c r="F32" s="75"/>
      <c r="G32" s="75"/>
      <c r="BV32"/>
      <c r="BW32"/>
      <c r="BX32"/>
      <c r="BY32"/>
      <c r="BZ32"/>
    </row>
    <row r="33" spans="1:78">
      <c r="A33" s="58">
        <v>31</v>
      </c>
      <c r="B33" s="58" t="s">
        <v>25</v>
      </c>
      <c r="C33" s="82"/>
      <c r="D33" s="95" t="s">
        <v>659</v>
      </c>
      <c r="E33" s="74"/>
      <c r="F33" s="75"/>
      <c r="G33" s="75"/>
      <c r="BV33"/>
      <c r="BW33"/>
      <c r="BX33"/>
      <c r="BY33"/>
      <c r="BZ33"/>
    </row>
    <row r="34" spans="1:78">
      <c r="A34" s="58">
        <v>32</v>
      </c>
      <c r="B34" s="58" t="s">
        <v>28</v>
      </c>
      <c r="C34" s="82"/>
      <c r="D34" s="58" t="s">
        <v>660</v>
      </c>
      <c r="E34" s="74"/>
      <c r="F34" s="75"/>
      <c r="G34" s="75"/>
      <c r="BV34"/>
      <c r="BW34"/>
      <c r="BX34"/>
      <c r="BY34"/>
      <c r="BZ34"/>
    </row>
    <row r="35" spans="1:78">
      <c r="A35" s="58">
        <v>33</v>
      </c>
      <c r="B35" s="58" t="s">
        <v>615</v>
      </c>
      <c r="C35" s="82"/>
      <c r="D35" s="95" t="s">
        <v>661</v>
      </c>
      <c r="E35" s="74"/>
      <c r="F35" s="75"/>
      <c r="G35" s="75"/>
      <c r="BV35"/>
      <c r="BW35"/>
      <c r="BX35"/>
      <c r="BY35"/>
      <c r="BZ35"/>
    </row>
    <row r="36" spans="1:78">
      <c r="A36" s="58">
        <v>34</v>
      </c>
      <c r="B36" s="58" t="s">
        <v>247</v>
      </c>
      <c r="C36" s="82"/>
      <c r="D36" s="95" t="s">
        <v>662</v>
      </c>
      <c r="E36" s="74"/>
      <c r="F36" s="75"/>
      <c r="G36" s="75"/>
      <c r="BV36"/>
      <c r="BW36"/>
      <c r="BX36"/>
      <c r="BY36"/>
      <c r="BZ36"/>
    </row>
    <row r="37" spans="1:78">
      <c r="A37" s="58">
        <v>35</v>
      </c>
      <c r="B37" s="58" t="s">
        <v>26</v>
      </c>
      <c r="C37" s="82"/>
      <c r="D37" s="58" t="s">
        <v>26</v>
      </c>
      <c r="E37" s="74"/>
      <c r="F37" s="75"/>
      <c r="G37" s="75"/>
      <c r="BV37"/>
      <c r="BW37"/>
      <c r="BX37"/>
      <c r="BY37"/>
      <c r="BZ37"/>
    </row>
    <row r="38" spans="1:78">
      <c r="A38" s="58">
        <v>36</v>
      </c>
      <c r="B38" s="58" t="s">
        <v>30</v>
      </c>
      <c r="C38" s="82"/>
      <c r="D38" s="58" t="s">
        <v>663</v>
      </c>
      <c r="E38" s="74"/>
      <c r="F38" s="75"/>
      <c r="G38" s="75"/>
      <c r="BV38"/>
      <c r="BW38"/>
      <c r="BX38"/>
      <c r="BY38"/>
      <c r="BZ38"/>
    </row>
    <row r="39" spans="1:78">
      <c r="A39" s="58">
        <v>37</v>
      </c>
      <c r="B39" s="58" t="s">
        <v>27</v>
      </c>
      <c r="C39" s="82"/>
      <c r="D39" s="58" t="s">
        <v>664</v>
      </c>
      <c r="E39" s="74"/>
      <c r="F39" s="75"/>
      <c r="G39" s="75"/>
      <c r="BV39"/>
      <c r="BW39"/>
      <c r="BX39"/>
      <c r="BY39"/>
      <c r="BZ39"/>
    </row>
    <row r="40" spans="1:78">
      <c r="A40" s="58">
        <v>38</v>
      </c>
      <c r="B40" s="58" t="s">
        <v>32</v>
      </c>
      <c r="C40" s="82"/>
      <c r="D40" s="58" t="s">
        <v>32</v>
      </c>
      <c r="E40" s="74"/>
      <c r="F40" s="75"/>
      <c r="G40" s="75"/>
      <c r="BV40"/>
      <c r="BW40"/>
      <c r="BX40"/>
      <c r="BY40"/>
      <c r="BZ40"/>
    </row>
    <row r="41" spans="1:78" ht="16" thickBot="1">
      <c r="A41" s="58">
        <v>39</v>
      </c>
      <c r="B41" s="58" t="s">
        <v>34</v>
      </c>
      <c r="C41" s="82"/>
      <c r="D41" s="58" t="s">
        <v>665</v>
      </c>
      <c r="E41" s="74"/>
      <c r="F41" s="75"/>
      <c r="G41" s="75"/>
      <c r="BV41"/>
      <c r="BW41"/>
      <c r="BX41"/>
      <c r="BY41"/>
      <c r="BZ41"/>
    </row>
    <row r="42" spans="1:78" s="45" customFormat="1" ht="16" thickBot="1">
      <c r="A42" s="83"/>
      <c r="B42" s="83" t="s">
        <v>637</v>
      </c>
      <c r="C42" s="84">
        <f>SUM(C3:C41)</f>
        <v>0</v>
      </c>
      <c r="D42" s="83"/>
      <c r="E42" s="96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</row>
    <row r="43" spans="1:78" s="47" customFormat="1" ht="36" customHeight="1">
      <c r="A43" s="85"/>
      <c r="B43" s="86" t="s">
        <v>39</v>
      </c>
      <c r="C43" s="87" t="s">
        <v>618</v>
      </c>
      <c r="D43" s="85"/>
      <c r="E43" s="74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</row>
    <row r="44" spans="1:78">
      <c r="A44" s="58">
        <v>1</v>
      </c>
      <c r="B44" s="70" t="s">
        <v>616</v>
      </c>
      <c r="C44" s="82"/>
      <c r="D44" s="95" t="s">
        <v>666</v>
      </c>
      <c r="E44" s="74"/>
      <c r="F44" s="75"/>
      <c r="G44" s="75"/>
      <c r="BV44"/>
      <c r="BW44"/>
      <c r="BX44"/>
      <c r="BY44"/>
      <c r="BZ44"/>
    </row>
    <row r="45" spans="1:78">
      <c r="A45" s="58">
        <v>2</v>
      </c>
      <c r="B45" s="58" t="s">
        <v>35</v>
      </c>
      <c r="C45" s="82"/>
      <c r="D45" s="58" t="s">
        <v>35</v>
      </c>
      <c r="E45" s="74"/>
      <c r="F45" s="75"/>
      <c r="G45" s="75"/>
      <c r="BV45"/>
      <c r="BW45"/>
      <c r="BX45"/>
      <c r="BY45"/>
      <c r="BZ45"/>
    </row>
    <row r="46" spans="1:78">
      <c r="A46" s="58">
        <v>3</v>
      </c>
      <c r="B46" s="58" t="s">
        <v>36</v>
      </c>
      <c r="C46" s="82"/>
      <c r="D46" s="58" t="s">
        <v>667</v>
      </c>
      <c r="E46" s="74"/>
      <c r="F46" s="75"/>
      <c r="G46" s="75"/>
      <c r="BV46"/>
      <c r="BW46"/>
      <c r="BX46"/>
      <c r="BY46"/>
      <c r="BZ46"/>
    </row>
    <row r="47" spans="1:78">
      <c r="A47" s="58">
        <v>4</v>
      </c>
      <c r="B47" s="58" t="s">
        <v>37</v>
      </c>
      <c r="C47" s="82"/>
      <c r="D47" s="95" t="s">
        <v>668</v>
      </c>
      <c r="E47" s="74"/>
      <c r="F47" s="75"/>
      <c r="G47" s="75"/>
      <c r="BV47"/>
      <c r="BW47"/>
      <c r="BX47"/>
      <c r="BY47"/>
      <c r="BZ47"/>
    </row>
    <row r="48" spans="1:78">
      <c r="A48" s="58">
        <v>5</v>
      </c>
      <c r="B48" s="58" t="s">
        <v>38</v>
      </c>
      <c r="C48" s="82"/>
      <c r="D48" s="95" t="s">
        <v>669</v>
      </c>
      <c r="E48" s="74"/>
      <c r="F48" s="75"/>
      <c r="G48" s="75"/>
      <c r="BS48"/>
      <c r="BT48"/>
      <c r="BU48"/>
      <c r="BV48"/>
      <c r="BW48"/>
      <c r="BX48"/>
      <c r="BY48"/>
      <c r="BZ48"/>
    </row>
    <row r="49" spans="1:78">
      <c r="A49" s="58">
        <v>6</v>
      </c>
      <c r="B49" s="58" t="s">
        <v>41</v>
      </c>
      <c r="C49" s="82"/>
      <c r="D49" s="58" t="s">
        <v>670</v>
      </c>
      <c r="E49" s="74"/>
      <c r="F49" s="75"/>
      <c r="G49" s="75"/>
      <c r="BS49"/>
      <c r="BT49"/>
      <c r="BU49"/>
      <c r="BV49"/>
      <c r="BW49"/>
      <c r="BX49"/>
      <c r="BY49"/>
      <c r="BZ49"/>
    </row>
    <row r="50" spans="1:78">
      <c r="A50" s="58">
        <v>7</v>
      </c>
      <c r="B50" s="58" t="s">
        <v>42</v>
      </c>
      <c r="C50" s="82"/>
      <c r="D50" s="58" t="s">
        <v>671</v>
      </c>
      <c r="E50" s="74"/>
      <c r="F50" s="75"/>
      <c r="G50" s="75"/>
      <c r="BS50"/>
      <c r="BT50"/>
      <c r="BU50"/>
      <c r="BV50"/>
      <c r="BW50"/>
      <c r="BX50"/>
      <c r="BY50"/>
      <c r="BZ50"/>
    </row>
    <row r="51" spans="1:78">
      <c r="A51" s="58">
        <v>8</v>
      </c>
      <c r="B51" s="58" t="s">
        <v>43</v>
      </c>
      <c r="C51" s="82"/>
      <c r="D51" s="58" t="s">
        <v>672</v>
      </c>
      <c r="E51" s="74"/>
      <c r="F51" s="75"/>
      <c r="G51" s="75"/>
      <c r="BS51"/>
      <c r="BT51"/>
      <c r="BU51"/>
      <c r="BV51"/>
      <c r="BW51"/>
      <c r="BX51"/>
      <c r="BY51"/>
      <c r="BZ51"/>
    </row>
    <row r="52" spans="1:78">
      <c r="A52" s="58">
        <v>9</v>
      </c>
      <c r="B52" s="58" t="s">
        <v>44</v>
      </c>
      <c r="C52" s="82"/>
      <c r="D52" s="58" t="s">
        <v>44</v>
      </c>
      <c r="E52" s="74"/>
      <c r="F52" s="75"/>
      <c r="G52" s="75"/>
      <c r="BS52"/>
      <c r="BT52"/>
      <c r="BU52"/>
      <c r="BV52"/>
      <c r="BW52"/>
      <c r="BX52"/>
      <c r="BY52"/>
      <c r="BZ52"/>
    </row>
    <row r="53" spans="1:78">
      <c r="A53" s="58">
        <v>10</v>
      </c>
      <c r="B53" s="58" t="s">
        <v>45</v>
      </c>
      <c r="C53" s="82"/>
      <c r="D53" s="58" t="s">
        <v>45</v>
      </c>
      <c r="E53" s="74"/>
      <c r="F53" s="75"/>
      <c r="G53" s="75"/>
      <c r="BS53"/>
      <c r="BT53"/>
      <c r="BU53"/>
      <c r="BV53"/>
      <c r="BW53"/>
      <c r="BX53"/>
      <c r="BY53"/>
      <c r="BZ53"/>
    </row>
    <row r="54" spans="1:78">
      <c r="A54" s="58">
        <v>11</v>
      </c>
      <c r="B54" s="58" t="s">
        <v>46</v>
      </c>
      <c r="C54" s="82"/>
      <c r="D54" s="58" t="s">
        <v>46</v>
      </c>
      <c r="E54" s="74"/>
      <c r="F54" s="75"/>
      <c r="G54" s="75"/>
      <c r="BS54"/>
      <c r="BT54"/>
      <c r="BU54"/>
      <c r="BV54"/>
      <c r="BW54"/>
      <c r="BX54"/>
      <c r="BY54"/>
      <c r="BZ54"/>
    </row>
    <row r="55" spans="1:78">
      <c r="A55" s="58">
        <v>12</v>
      </c>
      <c r="B55" s="58" t="s">
        <v>47</v>
      </c>
      <c r="C55" s="82"/>
      <c r="D55" s="58" t="s">
        <v>673</v>
      </c>
      <c r="E55" s="74"/>
      <c r="F55" s="75"/>
      <c r="G55" s="75"/>
      <c r="BS55"/>
      <c r="BT55"/>
      <c r="BU55"/>
      <c r="BV55"/>
      <c r="BW55"/>
      <c r="BX55"/>
      <c r="BY55"/>
      <c r="BZ55"/>
    </row>
    <row r="56" spans="1:78">
      <c r="A56" s="58">
        <v>13</v>
      </c>
      <c r="B56" s="58" t="s">
        <v>48</v>
      </c>
      <c r="C56" s="82"/>
      <c r="D56" s="95" t="s">
        <v>674</v>
      </c>
      <c r="E56" s="74"/>
      <c r="F56" s="75"/>
      <c r="G56" s="75"/>
      <c r="BS56"/>
      <c r="BT56"/>
      <c r="BU56"/>
      <c r="BV56"/>
      <c r="BW56"/>
      <c r="BX56"/>
      <c r="BY56"/>
      <c r="BZ56"/>
    </row>
    <row r="57" spans="1:78">
      <c r="A57" s="58">
        <v>14</v>
      </c>
      <c r="B57" s="58" t="s">
        <v>49</v>
      </c>
      <c r="C57" s="82"/>
      <c r="D57" s="95" t="s">
        <v>675</v>
      </c>
      <c r="E57" s="74"/>
      <c r="F57" s="75"/>
      <c r="G57" s="75"/>
      <c r="BS57"/>
      <c r="BT57"/>
      <c r="BU57"/>
      <c r="BV57"/>
      <c r="BW57"/>
      <c r="BX57"/>
      <c r="BY57"/>
      <c r="BZ57"/>
    </row>
    <row r="58" spans="1:78">
      <c r="A58" s="58">
        <v>15</v>
      </c>
      <c r="B58" s="58" t="s">
        <v>50</v>
      </c>
      <c r="C58" s="82"/>
      <c r="D58" s="95" t="s">
        <v>676</v>
      </c>
      <c r="E58" s="74"/>
      <c r="F58" s="75"/>
      <c r="G58" s="75"/>
      <c r="BS58"/>
      <c r="BT58"/>
      <c r="BU58"/>
      <c r="BV58"/>
      <c r="BW58"/>
      <c r="BX58"/>
      <c r="BY58"/>
      <c r="BZ58"/>
    </row>
    <row r="59" spans="1:78">
      <c r="A59" s="58">
        <v>16</v>
      </c>
      <c r="B59" s="58" t="s">
        <v>51</v>
      </c>
      <c r="C59" s="82"/>
      <c r="D59" s="58" t="s">
        <v>677</v>
      </c>
      <c r="E59" s="74"/>
      <c r="F59" s="75"/>
      <c r="G59" s="75"/>
      <c r="BS59"/>
      <c r="BT59"/>
      <c r="BU59"/>
      <c r="BV59"/>
      <c r="BW59"/>
      <c r="BX59"/>
      <c r="BY59"/>
      <c r="BZ59"/>
    </row>
    <row r="60" spans="1:78">
      <c r="A60" s="58">
        <v>17</v>
      </c>
      <c r="B60" s="58" t="s">
        <v>52</v>
      </c>
      <c r="C60" s="82"/>
      <c r="D60" s="58" t="s">
        <v>52</v>
      </c>
      <c r="E60" s="74"/>
      <c r="F60" s="75"/>
      <c r="G60" s="75"/>
      <c r="BS60"/>
      <c r="BT60"/>
      <c r="BU60"/>
      <c r="BV60"/>
      <c r="BW60"/>
      <c r="BX60"/>
      <c r="BY60"/>
      <c r="BZ60"/>
    </row>
    <row r="61" spans="1:78">
      <c r="A61" s="58">
        <v>18</v>
      </c>
      <c r="B61" s="58" t="s">
        <v>53</v>
      </c>
      <c r="C61" s="82"/>
      <c r="D61" s="58" t="s">
        <v>53</v>
      </c>
      <c r="E61" s="74"/>
      <c r="F61" s="75"/>
      <c r="G61" s="75"/>
      <c r="BS61"/>
      <c r="BT61"/>
      <c r="BU61"/>
      <c r="BV61"/>
      <c r="BW61"/>
      <c r="BX61"/>
      <c r="BY61"/>
      <c r="BZ61"/>
    </row>
    <row r="62" spans="1:78">
      <c r="A62" s="58">
        <v>19</v>
      </c>
      <c r="B62" s="58" t="s">
        <v>54</v>
      </c>
      <c r="C62" s="82"/>
      <c r="D62" s="58" t="s">
        <v>678</v>
      </c>
      <c r="E62" s="74"/>
      <c r="F62" s="75"/>
      <c r="G62" s="75"/>
      <c r="BS62"/>
      <c r="BT62"/>
      <c r="BU62"/>
      <c r="BV62"/>
      <c r="BW62"/>
      <c r="BX62"/>
      <c r="BY62"/>
      <c r="BZ62"/>
    </row>
    <row r="63" spans="1:78" ht="16" thickBot="1">
      <c r="A63" s="58">
        <v>20</v>
      </c>
      <c r="B63" s="58" t="s">
        <v>55</v>
      </c>
      <c r="C63" s="82"/>
      <c r="D63" s="58" t="s">
        <v>679</v>
      </c>
      <c r="E63" s="74"/>
      <c r="F63" s="75"/>
      <c r="G63" s="75"/>
      <c r="BS63"/>
      <c r="BT63"/>
      <c r="BU63"/>
      <c r="BV63"/>
      <c r="BW63"/>
      <c r="BX63"/>
      <c r="BY63"/>
      <c r="BZ63"/>
    </row>
    <row r="64" spans="1:78" s="45" customFormat="1" ht="16" thickBot="1">
      <c r="A64" s="83"/>
      <c r="B64" s="83" t="s">
        <v>638</v>
      </c>
      <c r="C64" s="84">
        <f>SUM(C44:C63)</f>
        <v>0</v>
      </c>
      <c r="D64" s="83"/>
      <c r="E64" s="96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8" s="47" customFormat="1">
      <c r="A65" s="85"/>
      <c r="B65" s="86" t="s">
        <v>56</v>
      </c>
      <c r="C65" s="87" t="s">
        <v>618</v>
      </c>
      <c r="D65" s="85"/>
      <c r="E65" s="74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</row>
    <row r="66" spans="1:78" ht="15" customHeight="1">
      <c r="A66" s="58">
        <v>1</v>
      </c>
      <c r="B66" s="58" t="s">
        <v>57</v>
      </c>
      <c r="C66" s="82"/>
      <c r="D66" s="58" t="s">
        <v>685</v>
      </c>
      <c r="E66" s="74"/>
      <c r="F66" s="75"/>
      <c r="G66" s="75"/>
      <c r="BS66"/>
      <c r="BT66"/>
      <c r="BU66"/>
      <c r="BV66"/>
      <c r="BW66"/>
      <c r="BX66"/>
      <c r="BY66"/>
      <c r="BZ66"/>
    </row>
    <row r="67" spans="1:78">
      <c r="A67" s="58">
        <v>2</v>
      </c>
      <c r="B67" s="58" t="s">
        <v>58</v>
      </c>
      <c r="C67" s="82"/>
      <c r="D67" s="95" t="s">
        <v>686</v>
      </c>
      <c r="E67" s="74"/>
      <c r="F67" s="75"/>
      <c r="G67" s="75"/>
      <c r="BS67"/>
      <c r="BT67"/>
      <c r="BU67"/>
      <c r="BV67"/>
      <c r="BW67"/>
      <c r="BX67"/>
      <c r="BY67"/>
      <c r="BZ67"/>
    </row>
    <row r="68" spans="1:78">
      <c r="A68" s="58">
        <v>3</v>
      </c>
      <c r="B68" s="58" t="s">
        <v>59</v>
      </c>
      <c r="C68" s="82"/>
      <c r="D68" s="95" t="s">
        <v>687</v>
      </c>
      <c r="E68" s="74"/>
      <c r="F68" s="75"/>
      <c r="G68" s="75"/>
      <c r="BS68"/>
      <c r="BT68"/>
      <c r="BU68"/>
      <c r="BV68"/>
      <c r="BW68"/>
      <c r="BX68"/>
      <c r="BY68"/>
      <c r="BZ68"/>
    </row>
    <row r="69" spans="1:78">
      <c r="A69" s="58">
        <v>4</v>
      </c>
      <c r="B69" s="58" t="s">
        <v>60</v>
      </c>
      <c r="C69" s="82"/>
      <c r="D69" s="95" t="s">
        <v>688</v>
      </c>
      <c r="E69" s="74"/>
      <c r="F69" s="75"/>
      <c r="G69" s="75"/>
      <c r="BP69"/>
      <c r="BQ69"/>
      <c r="BR69"/>
      <c r="BS69"/>
      <c r="BT69"/>
      <c r="BU69"/>
      <c r="BV69"/>
      <c r="BW69"/>
      <c r="BX69"/>
      <c r="BY69"/>
      <c r="BZ69"/>
    </row>
    <row r="70" spans="1:78">
      <c r="A70" s="58">
        <v>5</v>
      </c>
      <c r="B70" s="58" t="s">
        <v>61</v>
      </c>
      <c r="C70" s="82"/>
      <c r="D70" s="95" t="s">
        <v>689</v>
      </c>
      <c r="E70" s="74"/>
      <c r="F70" s="75"/>
      <c r="G70" s="75"/>
      <c r="BU70"/>
      <c r="BV70"/>
      <c r="BW70"/>
      <c r="BX70"/>
      <c r="BY70"/>
      <c r="BZ70"/>
    </row>
    <row r="71" spans="1:78" ht="16" thickBot="1">
      <c r="A71" s="58">
        <v>6</v>
      </c>
      <c r="B71" s="58" t="s">
        <v>62</v>
      </c>
      <c r="C71" s="82"/>
      <c r="D71" s="225" t="s">
        <v>690</v>
      </c>
      <c r="E71" s="74"/>
      <c r="F71" s="75"/>
      <c r="G71" s="75"/>
      <c r="BU71"/>
      <c r="BV71"/>
      <c r="BW71"/>
      <c r="BX71"/>
      <c r="BY71"/>
      <c r="BZ71"/>
    </row>
    <row r="72" spans="1:78" s="48" customFormat="1" ht="16" thickBot="1">
      <c r="A72" s="88"/>
      <c r="B72" s="83" t="s">
        <v>639</v>
      </c>
      <c r="C72" s="84">
        <f>SUM(C66:C71)</f>
        <v>0</v>
      </c>
      <c r="D72" s="225"/>
      <c r="E72" s="74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</row>
    <row r="73" spans="1:78" s="47" customFormat="1">
      <c r="A73" s="85"/>
      <c r="B73" s="86" t="s">
        <v>66</v>
      </c>
      <c r="C73" s="87" t="s">
        <v>618</v>
      </c>
      <c r="D73" s="85"/>
      <c r="E73" s="74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</row>
    <row r="74" spans="1:78">
      <c r="A74" s="58">
        <v>1</v>
      </c>
      <c r="B74" s="58" t="s">
        <v>63</v>
      </c>
      <c r="C74" s="82"/>
      <c r="D74" s="58" t="s">
        <v>63</v>
      </c>
      <c r="E74" s="74"/>
      <c r="F74" s="75"/>
      <c r="G74" s="75"/>
      <c r="BX74"/>
      <c r="BY74"/>
      <c r="BZ74"/>
    </row>
    <row r="75" spans="1:78">
      <c r="A75" s="58">
        <v>2</v>
      </c>
      <c r="B75" s="58" t="s">
        <v>64</v>
      </c>
      <c r="C75" s="82"/>
      <c r="D75" s="58" t="s">
        <v>680</v>
      </c>
      <c r="E75" s="74"/>
      <c r="F75" s="75"/>
      <c r="G75" s="75"/>
      <c r="BX75"/>
      <c r="BY75"/>
      <c r="BZ75"/>
    </row>
    <row r="76" spans="1:78">
      <c r="A76" s="58">
        <v>3</v>
      </c>
      <c r="B76" s="58" t="s">
        <v>65</v>
      </c>
      <c r="C76" s="82"/>
      <c r="D76" s="58" t="s">
        <v>681</v>
      </c>
      <c r="E76" s="74"/>
      <c r="F76" s="75"/>
      <c r="G76" s="75"/>
      <c r="BX76"/>
      <c r="BY76"/>
      <c r="BZ76"/>
    </row>
    <row r="77" spans="1:78">
      <c r="A77" s="58">
        <v>4</v>
      </c>
      <c r="B77" s="58" t="s">
        <v>67</v>
      </c>
      <c r="C77" s="82"/>
      <c r="D77" s="95" t="s">
        <v>682</v>
      </c>
      <c r="E77" s="74"/>
      <c r="F77" s="75"/>
      <c r="G77" s="75"/>
      <c r="BX77"/>
      <c r="BY77"/>
      <c r="BZ77"/>
    </row>
    <row r="78" spans="1:78">
      <c r="A78" s="58">
        <v>5</v>
      </c>
      <c r="B78" s="58" t="s">
        <v>68</v>
      </c>
      <c r="C78" s="82"/>
      <c r="D78" s="58" t="s">
        <v>683</v>
      </c>
      <c r="E78" s="74"/>
    </row>
    <row r="79" spans="1:78" ht="31" thickBot="1">
      <c r="A79" s="58">
        <v>6</v>
      </c>
      <c r="B79" s="58" t="s">
        <v>69</v>
      </c>
      <c r="C79" s="82"/>
      <c r="D79" s="95" t="s">
        <v>684</v>
      </c>
      <c r="E79" s="74"/>
    </row>
    <row r="80" spans="1:78" s="45" customFormat="1" ht="16" thickBot="1">
      <c r="A80" s="83"/>
      <c r="B80" s="83" t="s">
        <v>640</v>
      </c>
      <c r="C80" s="84">
        <f>SUM(C74:C79)</f>
        <v>0</v>
      </c>
      <c r="D80" s="83"/>
      <c r="E80" s="96"/>
      <c r="F80" s="80"/>
      <c r="G80" s="77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s="9" customFormat="1" ht="17" thickBot="1">
      <c r="A81" s="60"/>
      <c r="B81" s="92" t="s">
        <v>642</v>
      </c>
      <c r="C81" s="89">
        <f>SUM(C80+C72+C64+C42)</f>
        <v>0</v>
      </c>
      <c r="D81" s="60"/>
      <c r="E81" s="96"/>
      <c r="F81" s="80"/>
      <c r="G81" s="77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>
      <c r="B82" s="60" t="s">
        <v>641</v>
      </c>
      <c r="C82" s="58">
        <f>(C81-56.95098039)/7.70029889</f>
        <v>-7.3959441319816088</v>
      </c>
      <c r="E82" s="74"/>
    </row>
    <row r="83" spans="1:78">
      <c r="A83" s="94"/>
      <c r="B83" s="94"/>
      <c r="C83" s="94"/>
      <c r="D83" s="94"/>
    </row>
  </sheetData>
  <mergeCells count="2">
    <mergeCell ref="B1:E1"/>
    <mergeCell ref="D71:D72"/>
  </mergeCells>
  <phoneticPr fontId="2" type="noConversion"/>
  <conditionalFormatting sqref="C3:C80">
    <cfRule type="cellIs" dxfId="25" priority="62" operator="lessThan">
      <formula>1</formula>
    </cfRule>
  </conditionalFormatting>
  <conditionalFormatting sqref="C81">
    <cfRule type="cellIs" dxfId="24" priority="42" operator="equal">
      <formula>0</formula>
    </cfRule>
  </conditionalFormatting>
  <conditionalFormatting sqref="D45:D46 D49:D55 D59:D63">
    <cfRule type="duplicateValues" dxfId="23" priority="771"/>
  </conditionalFormatting>
  <conditionalFormatting sqref="D15:D25 D27:D31 D34 D37:D43 D45:D46 D49:D55 D59:D66 D78 D80:D1048576 D73:D76">
    <cfRule type="duplicateValues" dxfId="22" priority="772"/>
  </conditionalFormatting>
  <conditionalFormatting sqref="D15:D25 D27:D31 D34 D37:D43 D45:D46 D49:D55 D59:D66 D78 D80:D1048576 D73:D76">
    <cfRule type="duplicateValues" dxfId="21" priority="773"/>
  </conditionalFormatting>
  <conditionalFormatting sqref="D15:D25 D27:D31 D34 D37:D43 D45:D46 D49:D55 D59:D66 D78 D80:D1048576 D73:D76">
    <cfRule type="duplicateValues" dxfId="20" priority="774"/>
  </conditionalFormatting>
  <pageMargins left="0.75000000000000011" right="0.75000000000000011" top="1" bottom="1" header="0.5" footer="0.5"/>
  <pageSetup paperSize="9" orientation="portrait" horizontalDpi="4294967292" verticalDpi="4294967292"/>
  <headerFooter>
    <oddHeader>&amp;C&amp;"Calibri,Normal"&amp;K000000DO sur définition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EK102"/>
  <sheetViews>
    <sheetView workbookViewId="0">
      <selection sqref="A1:E1"/>
    </sheetView>
  </sheetViews>
  <sheetFormatPr baseColWidth="10" defaultRowHeight="15" x14ac:dyDescent="0"/>
  <cols>
    <col min="1" max="1" width="6" customWidth="1"/>
    <col min="2" max="2" width="12.5" style="4" customWidth="1"/>
    <col min="3" max="3" width="9.5" style="4" customWidth="1"/>
    <col min="4" max="4" width="43" customWidth="1"/>
    <col min="5" max="141" width="10.83203125" style="7"/>
  </cols>
  <sheetData>
    <row r="1" spans="1:79">
      <c r="A1" s="221" t="s">
        <v>630</v>
      </c>
      <c r="B1" s="221"/>
      <c r="C1" s="221"/>
      <c r="D1" s="221"/>
      <c r="E1" s="221"/>
    </row>
    <row r="2" spans="1:79">
      <c r="A2" s="5"/>
      <c r="B2" s="97" t="s">
        <v>644</v>
      </c>
      <c r="C2" s="102" t="s">
        <v>548</v>
      </c>
      <c r="D2" s="103" t="s">
        <v>643</v>
      </c>
      <c r="E2" s="103"/>
      <c r="F2" s="100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</row>
    <row r="3" spans="1:79">
      <c r="A3" s="5">
        <v>1</v>
      </c>
      <c r="B3" s="104" t="s">
        <v>247</v>
      </c>
      <c r="C3" s="40"/>
      <c r="D3" s="5" t="s">
        <v>694</v>
      </c>
      <c r="E3" s="5"/>
    </row>
    <row r="4" spans="1:79">
      <c r="A4" s="5">
        <v>2</v>
      </c>
      <c r="B4" s="104" t="s">
        <v>16</v>
      </c>
      <c r="C4" s="40"/>
      <c r="D4" s="5" t="s">
        <v>695</v>
      </c>
      <c r="E4" s="5"/>
    </row>
    <row r="5" spans="1:79">
      <c r="A5" s="5">
        <v>3</v>
      </c>
      <c r="B5" s="104" t="s">
        <v>28</v>
      </c>
      <c r="C5" s="40"/>
      <c r="D5" s="5" t="s">
        <v>696</v>
      </c>
      <c r="E5" s="5"/>
    </row>
    <row r="6" spans="1:79">
      <c r="A6" s="5">
        <v>4</v>
      </c>
      <c r="B6" s="104" t="s">
        <v>18</v>
      </c>
      <c r="C6" s="40"/>
      <c r="D6" s="5" t="s">
        <v>18</v>
      </c>
      <c r="E6" s="5"/>
    </row>
    <row r="7" spans="1:79">
      <c r="A7" s="5">
        <v>5</v>
      </c>
      <c r="B7" s="104" t="s">
        <v>11</v>
      </c>
      <c r="C7" s="40"/>
      <c r="D7" s="5" t="s">
        <v>697</v>
      </c>
      <c r="E7" s="5"/>
    </row>
    <row r="8" spans="1:79">
      <c r="A8" s="5">
        <v>6</v>
      </c>
      <c r="B8" s="104" t="s">
        <v>17</v>
      </c>
      <c r="C8" s="40"/>
      <c r="D8" s="5" t="s">
        <v>17</v>
      </c>
      <c r="E8" s="5"/>
    </row>
    <row r="9" spans="1:79">
      <c r="A9" s="5">
        <v>7</v>
      </c>
      <c r="B9" s="104" t="s">
        <v>15</v>
      </c>
      <c r="C9" s="40"/>
      <c r="D9" s="5" t="s">
        <v>698</v>
      </c>
      <c r="E9" s="5"/>
    </row>
    <row r="10" spans="1:79">
      <c r="A10" s="5">
        <v>8</v>
      </c>
      <c r="B10" s="104" t="s">
        <v>12</v>
      </c>
      <c r="C10" s="40"/>
      <c r="D10" s="5" t="s">
        <v>12</v>
      </c>
      <c r="E10" s="5"/>
    </row>
    <row r="11" spans="1:79">
      <c r="A11" s="5">
        <v>9</v>
      </c>
      <c r="B11" s="104" t="s">
        <v>10</v>
      </c>
      <c r="C11" s="40"/>
      <c r="D11" s="5" t="s">
        <v>699</v>
      </c>
      <c r="E11" s="5"/>
    </row>
    <row r="12" spans="1:79">
      <c r="A12" s="5">
        <v>10</v>
      </c>
      <c r="B12" s="104" t="s">
        <v>29</v>
      </c>
      <c r="C12" s="40"/>
      <c r="D12" s="5" t="s">
        <v>700</v>
      </c>
      <c r="E12" s="5"/>
    </row>
    <row r="13" spans="1:79">
      <c r="A13" s="5">
        <v>11</v>
      </c>
      <c r="B13" s="104" t="s">
        <v>32</v>
      </c>
      <c r="C13" s="40"/>
      <c r="D13" s="5" t="s">
        <v>32</v>
      </c>
      <c r="E13" s="5"/>
    </row>
    <row r="14" spans="1:79">
      <c r="A14" s="5">
        <v>12</v>
      </c>
      <c r="B14" s="104" t="s">
        <v>27</v>
      </c>
      <c r="C14" s="40"/>
      <c r="D14" s="5" t="s">
        <v>701</v>
      </c>
      <c r="E14" s="5"/>
    </row>
    <row r="15" spans="1:79">
      <c r="A15" s="5">
        <v>13</v>
      </c>
      <c r="B15" s="104" t="s">
        <v>30</v>
      </c>
      <c r="C15" s="40"/>
      <c r="D15" s="5" t="s">
        <v>30</v>
      </c>
      <c r="E15" s="5"/>
    </row>
    <row r="16" spans="1:79">
      <c r="A16" s="5">
        <v>14</v>
      </c>
      <c r="B16" s="104" t="s">
        <v>9</v>
      </c>
      <c r="C16" s="40"/>
      <c r="D16" s="5" t="s">
        <v>9</v>
      </c>
      <c r="E16" s="5"/>
    </row>
    <row r="17" spans="1:141">
      <c r="A17" s="5">
        <v>15</v>
      </c>
      <c r="B17" s="104" t="s">
        <v>34</v>
      </c>
      <c r="C17" s="40"/>
      <c r="D17" s="5" t="s">
        <v>34</v>
      </c>
      <c r="E17" s="5"/>
    </row>
    <row r="18" spans="1:141">
      <c r="A18" s="5">
        <v>16</v>
      </c>
      <c r="B18" s="104" t="s">
        <v>31</v>
      </c>
      <c r="C18" s="40"/>
      <c r="D18" s="5" t="s">
        <v>702</v>
      </c>
      <c r="E18" s="5"/>
    </row>
    <row r="19" spans="1:141">
      <c r="A19" s="5">
        <v>17</v>
      </c>
      <c r="B19" s="104" t="s">
        <v>13</v>
      </c>
      <c r="C19" s="40"/>
      <c r="D19" s="5" t="s">
        <v>13</v>
      </c>
      <c r="E19" s="5"/>
    </row>
    <row r="20" spans="1:141">
      <c r="A20" s="5">
        <v>18</v>
      </c>
      <c r="B20" s="104" t="s">
        <v>14</v>
      </c>
      <c r="C20" s="40"/>
      <c r="D20" s="5" t="s">
        <v>14</v>
      </c>
      <c r="E20" s="5"/>
    </row>
    <row r="21" spans="1:141">
      <c r="A21" s="5">
        <v>19</v>
      </c>
      <c r="B21" s="104" t="s">
        <v>248</v>
      </c>
      <c r="C21" s="40"/>
      <c r="D21" s="5" t="s">
        <v>703</v>
      </c>
      <c r="E21" s="5"/>
    </row>
    <row r="22" spans="1:141">
      <c r="A22" s="5">
        <v>20</v>
      </c>
      <c r="B22" s="104" t="s">
        <v>33</v>
      </c>
      <c r="C22" s="40"/>
      <c r="D22" s="5" t="s">
        <v>655</v>
      </c>
      <c r="E22" s="5"/>
    </row>
    <row r="23" spans="1:141" ht="16" thickBot="1">
      <c r="A23" s="5"/>
      <c r="B23" s="105" t="s">
        <v>691</v>
      </c>
      <c r="C23" s="106">
        <f>SUM(C3:C22)</f>
        <v>0</v>
      </c>
      <c r="D23" s="5"/>
      <c r="E23" s="5"/>
    </row>
    <row r="24" spans="1:141" s="99" customFormat="1" ht="16" thickBot="1">
      <c r="A24" s="96"/>
      <c r="B24" s="107" t="s">
        <v>645</v>
      </c>
      <c r="C24" s="108" t="s">
        <v>618</v>
      </c>
      <c r="D24" s="96"/>
      <c r="E24" s="96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</row>
    <row r="25" spans="1:141">
      <c r="A25" s="5">
        <v>1</v>
      </c>
      <c r="B25" s="104" t="s">
        <v>43</v>
      </c>
      <c r="C25" s="40"/>
      <c r="D25" s="5" t="s">
        <v>672</v>
      </c>
      <c r="E25" s="5"/>
    </row>
    <row r="26" spans="1:141">
      <c r="A26" s="5">
        <v>2</v>
      </c>
      <c r="B26" s="104" t="s">
        <v>44</v>
      </c>
      <c r="C26" s="40"/>
      <c r="D26" s="109" t="s">
        <v>44</v>
      </c>
      <c r="E26" s="5"/>
    </row>
    <row r="27" spans="1:141">
      <c r="A27" s="5">
        <v>3</v>
      </c>
      <c r="B27" s="104" t="s">
        <v>45</v>
      </c>
      <c r="C27" s="40"/>
      <c r="D27" s="109" t="s">
        <v>45</v>
      </c>
      <c r="E27" s="5"/>
    </row>
    <row r="28" spans="1:141">
      <c r="A28" s="5">
        <v>4</v>
      </c>
      <c r="B28" s="104" t="s">
        <v>53</v>
      </c>
      <c r="C28" s="40"/>
      <c r="D28" s="109" t="s">
        <v>53</v>
      </c>
      <c r="E28" s="5"/>
    </row>
    <row r="29" spans="1:141">
      <c r="A29" s="5">
        <v>5</v>
      </c>
      <c r="B29" s="104" t="s">
        <v>54</v>
      </c>
      <c r="C29" s="40"/>
      <c r="D29" s="109" t="s">
        <v>54</v>
      </c>
      <c r="E29" s="5"/>
    </row>
    <row r="30" spans="1:141">
      <c r="A30" s="5">
        <v>6</v>
      </c>
      <c r="B30" s="104" t="s">
        <v>46</v>
      </c>
      <c r="C30" s="40"/>
      <c r="D30" s="109" t="s">
        <v>46</v>
      </c>
      <c r="E30" s="5"/>
    </row>
    <row r="31" spans="1:141" ht="16" thickBot="1">
      <c r="A31" s="5"/>
      <c r="B31" s="106" t="s">
        <v>692</v>
      </c>
      <c r="C31" s="106">
        <f>SUM(C25:C30)</f>
        <v>0</v>
      </c>
      <c r="D31" s="5"/>
      <c r="E31" s="5"/>
    </row>
    <row r="32" spans="1:141" s="99" customFormat="1" ht="16" thickBot="1">
      <c r="A32" s="96"/>
      <c r="B32" s="110" t="s">
        <v>693</v>
      </c>
      <c r="C32" s="111">
        <f>SUM(C31+C23)</f>
        <v>0</v>
      </c>
      <c r="D32" s="96"/>
      <c r="E32" s="96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</row>
    <row r="33" spans="1:141" s="26" customFormat="1" ht="16" thickBot="1">
      <c r="A33" s="43"/>
      <c r="B33" s="44" t="s">
        <v>704</v>
      </c>
      <c r="C33" s="112">
        <f>(C32-24.71568627)/1.946702981</f>
        <v>-12.696177337389097</v>
      </c>
      <c r="D33" s="43"/>
      <c r="E33" s="43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</row>
    <row r="34" spans="1:141">
      <c r="B34" s="1"/>
      <c r="C34" s="4" t="s">
        <v>618</v>
      </c>
    </row>
    <row r="35" spans="1:141">
      <c r="B35" s="1"/>
      <c r="C35" s="4" t="s">
        <v>618</v>
      </c>
    </row>
    <row r="36" spans="1:141">
      <c r="B36" s="1"/>
      <c r="C36" s="27" t="s">
        <v>618</v>
      </c>
    </row>
    <row r="37" spans="1:141">
      <c r="B37" s="1"/>
      <c r="C37" s="27" t="s">
        <v>618</v>
      </c>
    </row>
    <row r="38" spans="1:141">
      <c r="B38" s="1"/>
      <c r="C38" s="27" t="s">
        <v>619</v>
      </c>
    </row>
    <row r="39" spans="1:141">
      <c r="B39" s="1"/>
      <c r="C39" s="4" t="s">
        <v>618</v>
      </c>
    </row>
    <row r="40" spans="1:141">
      <c r="B40" s="1"/>
      <c r="C40" s="4" t="s">
        <v>618</v>
      </c>
    </row>
    <row r="41" spans="1:141">
      <c r="B41" s="1"/>
      <c r="C41" s="4" t="s">
        <v>618</v>
      </c>
    </row>
    <row r="42" spans="1:141">
      <c r="B42" s="1"/>
      <c r="C42" s="4" t="s">
        <v>618</v>
      </c>
    </row>
    <row r="43" spans="1:141">
      <c r="B43" s="1"/>
      <c r="C43" s="4" t="s">
        <v>618</v>
      </c>
    </row>
    <row r="44" spans="1:141">
      <c r="B44" s="1"/>
      <c r="C44" s="4" t="s">
        <v>618</v>
      </c>
    </row>
    <row r="45" spans="1:141">
      <c r="B45" s="1"/>
      <c r="C45" s="4" t="s">
        <v>618</v>
      </c>
    </row>
    <row r="46" spans="1:141">
      <c r="B46" s="1"/>
      <c r="C46" s="4" t="s">
        <v>618</v>
      </c>
    </row>
    <row r="47" spans="1:141">
      <c r="B47" s="1"/>
      <c r="C47" s="4" t="s">
        <v>618</v>
      </c>
    </row>
    <row r="48" spans="1:141">
      <c r="B48" s="1"/>
      <c r="C48" s="4" t="s">
        <v>618</v>
      </c>
    </row>
    <row r="49" spans="2:3">
      <c r="B49" s="1"/>
      <c r="C49" s="4" t="s">
        <v>618</v>
      </c>
    </row>
    <row r="50" spans="2:3">
      <c r="B50" s="1"/>
      <c r="C50" s="4" t="s">
        <v>618</v>
      </c>
    </row>
    <row r="51" spans="2:3">
      <c r="B51" s="1"/>
      <c r="C51" s="4" t="s">
        <v>618</v>
      </c>
    </row>
    <row r="52" spans="2:3">
      <c r="B52" s="1"/>
      <c r="C52" s="4" t="s">
        <v>618</v>
      </c>
    </row>
    <row r="53" spans="2:3">
      <c r="B53" s="1"/>
      <c r="C53" s="4" t="s">
        <v>618</v>
      </c>
    </row>
    <row r="54" spans="2:3">
      <c r="B54" s="1"/>
      <c r="C54" s="4" t="s">
        <v>618</v>
      </c>
    </row>
    <row r="55" spans="2:3">
      <c r="B55" s="1"/>
      <c r="C55" s="4" t="s">
        <v>618</v>
      </c>
    </row>
    <row r="56" spans="2:3">
      <c r="B56" s="1"/>
      <c r="C56" s="4" t="s">
        <v>618</v>
      </c>
    </row>
    <row r="57" spans="2:3">
      <c r="B57" s="1"/>
      <c r="C57" s="4" t="s">
        <v>618</v>
      </c>
    </row>
    <row r="58" spans="2:3">
      <c r="B58" s="1"/>
      <c r="C58" s="4" t="s">
        <v>618</v>
      </c>
    </row>
    <row r="59" spans="2:3">
      <c r="B59" s="1"/>
      <c r="C59" s="4" t="s">
        <v>618</v>
      </c>
    </row>
    <row r="60" spans="2:3">
      <c r="B60" s="1"/>
      <c r="C60" s="4" t="s">
        <v>618</v>
      </c>
    </row>
    <row r="61" spans="2:3">
      <c r="B61" s="1"/>
      <c r="C61" s="4" t="s">
        <v>618</v>
      </c>
    </row>
    <row r="62" spans="2:3">
      <c r="B62" s="1"/>
      <c r="C62" s="4" t="s">
        <v>618</v>
      </c>
    </row>
    <row r="63" spans="2:3">
      <c r="B63" s="1"/>
      <c r="C63" s="4" t="s">
        <v>618</v>
      </c>
    </row>
    <row r="64" spans="2:3">
      <c r="B64" s="1"/>
      <c r="C64" s="4" t="s">
        <v>618</v>
      </c>
    </row>
    <row r="65" spans="2:3">
      <c r="B65" s="1"/>
      <c r="C65" s="4" t="s">
        <v>618</v>
      </c>
    </row>
    <row r="66" spans="2:3">
      <c r="B66" s="1"/>
      <c r="C66" s="4" t="s">
        <v>618</v>
      </c>
    </row>
    <row r="67" spans="2:3">
      <c r="B67" s="1"/>
      <c r="C67" s="4" t="s">
        <v>618</v>
      </c>
    </row>
    <row r="68" spans="2:3">
      <c r="B68" s="1"/>
      <c r="C68" s="4" t="s">
        <v>618</v>
      </c>
    </row>
    <row r="69" spans="2:3">
      <c r="B69" s="1"/>
      <c r="C69" s="4" t="s">
        <v>618</v>
      </c>
    </row>
    <row r="70" spans="2:3">
      <c r="B70" s="1"/>
      <c r="C70" s="4" t="s">
        <v>618</v>
      </c>
    </row>
    <row r="71" spans="2:3">
      <c r="B71" s="1"/>
      <c r="C71" s="4" t="s">
        <v>618</v>
      </c>
    </row>
    <row r="72" spans="2:3">
      <c r="B72" s="1"/>
      <c r="C72" s="4" t="s">
        <v>618</v>
      </c>
    </row>
    <row r="73" spans="2:3">
      <c r="B73" s="1"/>
      <c r="C73" s="4" t="s">
        <v>618</v>
      </c>
    </row>
    <row r="74" spans="2:3">
      <c r="B74" s="1"/>
      <c r="C74" s="4" t="s">
        <v>618</v>
      </c>
    </row>
    <row r="75" spans="2:3">
      <c r="B75" s="1"/>
      <c r="C75" s="4" t="s">
        <v>618</v>
      </c>
    </row>
    <row r="76" spans="2:3">
      <c r="B76" s="1"/>
      <c r="C76" s="4" t="s">
        <v>618</v>
      </c>
    </row>
    <row r="77" spans="2:3">
      <c r="B77" s="1"/>
      <c r="C77" s="4" t="s">
        <v>618</v>
      </c>
    </row>
    <row r="78" spans="2:3">
      <c r="B78" s="1"/>
      <c r="C78" s="4" t="s">
        <v>618</v>
      </c>
    </row>
    <row r="79" spans="2:3">
      <c r="B79" s="1"/>
      <c r="C79" s="4" t="s">
        <v>618</v>
      </c>
    </row>
    <row r="80" spans="2:3">
      <c r="B80" s="1"/>
      <c r="C80" s="4" t="s">
        <v>618</v>
      </c>
    </row>
    <row r="81" spans="2:3">
      <c r="B81" s="1"/>
      <c r="C81" s="4" t="s">
        <v>618</v>
      </c>
    </row>
    <row r="82" spans="2:3">
      <c r="B82" s="1"/>
      <c r="C82" s="4" t="s">
        <v>618</v>
      </c>
    </row>
    <row r="83" spans="2:3">
      <c r="B83" s="1"/>
      <c r="C83" s="4" t="s">
        <v>618</v>
      </c>
    </row>
    <row r="84" spans="2:3">
      <c r="B84" s="1"/>
      <c r="C84" s="4" t="s">
        <v>618</v>
      </c>
    </row>
    <row r="85" spans="2:3">
      <c r="B85" s="1"/>
      <c r="C85" s="4" t="s">
        <v>618</v>
      </c>
    </row>
    <row r="86" spans="2:3">
      <c r="B86" s="1"/>
      <c r="C86" s="4" t="s">
        <v>618</v>
      </c>
    </row>
    <row r="87" spans="2:3">
      <c r="B87" s="1"/>
      <c r="C87" s="4" t="s">
        <v>618</v>
      </c>
    </row>
    <row r="88" spans="2:3">
      <c r="B88" s="1"/>
      <c r="C88" s="4" t="s">
        <v>618</v>
      </c>
    </row>
    <row r="89" spans="2:3">
      <c r="B89" s="1"/>
      <c r="C89" s="4" t="s">
        <v>618</v>
      </c>
    </row>
    <row r="90" spans="2:3">
      <c r="B90" s="1"/>
      <c r="C90" s="4" t="s">
        <v>618</v>
      </c>
    </row>
    <row r="91" spans="2:3">
      <c r="B91" s="1"/>
      <c r="C91" s="4" t="s">
        <v>618</v>
      </c>
    </row>
    <row r="92" spans="2:3">
      <c r="B92" s="1"/>
      <c r="C92" s="4" t="s">
        <v>618</v>
      </c>
    </row>
    <row r="93" spans="2:3">
      <c r="B93" s="1"/>
      <c r="C93" s="4" t="s">
        <v>618</v>
      </c>
    </row>
    <row r="94" spans="2:3">
      <c r="B94" s="1"/>
      <c r="C94" s="4" t="s">
        <v>618</v>
      </c>
    </row>
    <row r="95" spans="2:3">
      <c r="B95" s="1"/>
      <c r="C95" s="4" t="s">
        <v>618</v>
      </c>
    </row>
    <row r="96" spans="2:3">
      <c r="B96" s="1"/>
      <c r="C96" s="4" t="s">
        <v>618</v>
      </c>
    </row>
    <row r="97" spans="2:3">
      <c r="B97" s="1"/>
      <c r="C97" s="4" t="s">
        <v>618</v>
      </c>
    </row>
    <row r="98" spans="2:3">
      <c r="B98" s="1"/>
      <c r="C98" s="4" t="s">
        <v>618</v>
      </c>
    </row>
    <row r="99" spans="2:3">
      <c r="B99" s="1"/>
      <c r="C99" s="4" t="s">
        <v>618</v>
      </c>
    </row>
    <row r="100" spans="2:3">
      <c r="B100" s="1"/>
      <c r="C100" s="4" t="s">
        <v>618</v>
      </c>
    </row>
    <row r="101" spans="2:3">
      <c r="B101" s="1"/>
      <c r="C101" s="4" t="s">
        <v>618</v>
      </c>
    </row>
    <row r="102" spans="2:3">
      <c r="B102" s="1"/>
      <c r="C102" s="4" t="s">
        <v>618</v>
      </c>
    </row>
  </sheetData>
  <mergeCells count="1">
    <mergeCell ref="A1:E1"/>
  </mergeCells>
  <conditionalFormatting sqref="C3:C102">
    <cfRule type="cellIs" dxfId="19" priority="22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E413"/>
  <sheetViews>
    <sheetView topLeftCell="A85" workbookViewId="0">
      <selection activeCell="F20" sqref="F20"/>
    </sheetView>
  </sheetViews>
  <sheetFormatPr baseColWidth="10" defaultRowHeight="15" x14ac:dyDescent="0"/>
  <cols>
    <col min="1" max="1" width="39.83203125" style="5" customWidth="1"/>
    <col min="2" max="3" width="9.5" style="5" customWidth="1"/>
  </cols>
  <sheetData>
    <row r="1" spans="1:5" s="50" customFormat="1">
      <c r="A1" s="66" t="s">
        <v>630</v>
      </c>
      <c r="B1" s="67"/>
      <c r="C1" s="67"/>
      <c r="D1" s="67"/>
      <c r="E1" s="68"/>
    </row>
    <row r="2" spans="1:5" ht="42">
      <c r="A2" s="14" t="s">
        <v>173</v>
      </c>
      <c r="B2" s="11" t="s">
        <v>174</v>
      </c>
      <c r="C2" s="15" t="s">
        <v>175</v>
      </c>
    </row>
    <row r="3" spans="1:5">
      <c r="A3" s="230" t="s">
        <v>176</v>
      </c>
      <c r="B3" s="231"/>
      <c r="C3" s="232"/>
    </row>
    <row r="4" spans="1:5">
      <c r="A4" s="16" t="s">
        <v>177</v>
      </c>
      <c r="B4" s="13" t="s">
        <v>178</v>
      </c>
      <c r="C4" s="17"/>
    </row>
    <row r="5" spans="1:5">
      <c r="A5" s="16" t="s">
        <v>179</v>
      </c>
      <c r="B5" s="13" t="s">
        <v>180</v>
      </c>
      <c r="C5" s="17"/>
    </row>
    <row r="6" spans="1:5">
      <c r="A6" s="16" t="s">
        <v>181</v>
      </c>
      <c r="B6" s="13" t="s">
        <v>180</v>
      </c>
      <c r="C6" s="17"/>
    </row>
    <row r="7" spans="1:5">
      <c r="A7" s="16" t="s">
        <v>182</v>
      </c>
      <c r="B7" s="13" t="s">
        <v>180</v>
      </c>
      <c r="C7" s="17"/>
    </row>
    <row r="8" spans="1:5">
      <c r="A8" s="16" t="s">
        <v>183</v>
      </c>
      <c r="B8" s="13" t="s">
        <v>178</v>
      </c>
      <c r="C8" s="17"/>
    </row>
    <row r="9" spans="1:5">
      <c r="A9" s="16" t="s">
        <v>184</v>
      </c>
      <c r="B9" s="13" t="s">
        <v>185</v>
      </c>
      <c r="C9" s="17"/>
    </row>
    <row r="10" spans="1:5">
      <c r="A10" s="230" t="s">
        <v>186</v>
      </c>
      <c r="B10" s="231"/>
      <c r="C10" s="232"/>
    </row>
    <row r="11" spans="1:5">
      <c r="A11" s="16" t="s">
        <v>187</v>
      </c>
      <c r="B11" s="13" t="s">
        <v>178</v>
      </c>
      <c r="C11" s="17"/>
    </row>
    <row r="12" spans="1:5">
      <c r="A12" s="16" t="s">
        <v>188</v>
      </c>
      <c r="B12" s="13" t="s">
        <v>180</v>
      </c>
      <c r="C12" s="17"/>
    </row>
    <row r="13" spans="1:5">
      <c r="A13" s="16" t="s">
        <v>189</v>
      </c>
      <c r="B13" s="13" t="s">
        <v>180</v>
      </c>
      <c r="C13" s="17"/>
    </row>
    <row r="14" spans="1:5">
      <c r="A14" s="16" t="s">
        <v>190</v>
      </c>
      <c r="B14" s="13" t="s">
        <v>180</v>
      </c>
      <c r="C14" s="17"/>
    </row>
    <row r="15" spans="1:5">
      <c r="A15" s="16" t="s">
        <v>191</v>
      </c>
      <c r="B15" s="13" t="s">
        <v>178</v>
      </c>
      <c r="C15" s="17"/>
    </row>
    <row r="16" spans="1:5">
      <c r="A16" s="16" t="s">
        <v>192</v>
      </c>
      <c r="B16" s="13" t="s">
        <v>178</v>
      </c>
      <c r="C16" s="17"/>
    </row>
    <row r="17" spans="1:3" ht="15" customHeight="1">
      <c r="A17" s="230" t="s">
        <v>193</v>
      </c>
      <c r="B17" s="231"/>
      <c r="C17" s="232"/>
    </row>
    <row r="18" spans="1:3">
      <c r="A18" s="18" t="s">
        <v>194</v>
      </c>
      <c r="B18" s="13" t="s">
        <v>178</v>
      </c>
      <c r="C18" s="17"/>
    </row>
    <row r="19" spans="1:3">
      <c r="A19" s="16" t="s">
        <v>195</v>
      </c>
      <c r="B19" s="13" t="s">
        <v>180</v>
      </c>
      <c r="C19" s="17"/>
    </row>
    <row r="20" spans="1:3">
      <c r="A20" s="16" t="s">
        <v>196</v>
      </c>
      <c r="B20" s="13" t="s">
        <v>180</v>
      </c>
      <c r="C20" s="17"/>
    </row>
    <row r="21" spans="1:3">
      <c r="A21" s="16" t="s">
        <v>197</v>
      </c>
      <c r="B21" s="13" t="s">
        <v>178</v>
      </c>
      <c r="C21" s="17"/>
    </row>
    <row r="22" spans="1:3">
      <c r="A22" s="16" t="s">
        <v>198</v>
      </c>
      <c r="B22" s="13" t="s">
        <v>178</v>
      </c>
      <c r="C22" s="17"/>
    </row>
    <row r="23" spans="1:3">
      <c r="A23" s="16" t="s">
        <v>199</v>
      </c>
      <c r="B23" s="13" t="s">
        <v>180</v>
      </c>
      <c r="C23" s="17"/>
    </row>
    <row r="24" spans="1:3">
      <c r="A24" s="230" t="s">
        <v>200</v>
      </c>
      <c r="B24" s="231"/>
      <c r="C24" s="232"/>
    </row>
    <row r="25" spans="1:3">
      <c r="A25" s="16" t="s">
        <v>201</v>
      </c>
      <c r="B25" s="13" t="s">
        <v>180</v>
      </c>
      <c r="C25" s="17"/>
    </row>
    <row r="26" spans="1:3">
      <c r="A26" s="16" t="s">
        <v>202</v>
      </c>
      <c r="B26" s="13" t="s">
        <v>180</v>
      </c>
      <c r="C26" s="17"/>
    </row>
    <row r="27" spans="1:3">
      <c r="A27" s="16" t="s">
        <v>203</v>
      </c>
      <c r="B27" s="13" t="s">
        <v>178</v>
      </c>
      <c r="C27" s="17"/>
    </row>
    <row r="28" spans="1:3">
      <c r="A28" s="16" t="s">
        <v>204</v>
      </c>
      <c r="B28" s="13" t="s">
        <v>178</v>
      </c>
      <c r="C28" s="17"/>
    </row>
    <row r="29" spans="1:3">
      <c r="A29" s="16" t="s">
        <v>191</v>
      </c>
      <c r="B29" s="13" t="s">
        <v>180</v>
      </c>
      <c r="C29" s="17"/>
    </row>
    <row r="30" spans="1:3">
      <c r="A30" s="16" t="s">
        <v>205</v>
      </c>
      <c r="B30" s="13" t="s">
        <v>178</v>
      </c>
      <c r="C30" s="17"/>
    </row>
    <row r="31" spans="1:3">
      <c r="A31" s="230" t="s">
        <v>206</v>
      </c>
      <c r="B31" s="231"/>
      <c r="C31" s="232"/>
    </row>
    <row r="32" spans="1:3">
      <c r="A32" s="16" t="s">
        <v>207</v>
      </c>
      <c r="B32" s="12" t="s">
        <v>208</v>
      </c>
      <c r="C32" s="17"/>
    </row>
    <row r="33" spans="1:3">
      <c r="A33" s="16" t="s">
        <v>209</v>
      </c>
      <c r="B33" s="13" t="s">
        <v>178</v>
      </c>
      <c r="C33" s="17"/>
    </row>
    <row r="34" spans="1:3">
      <c r="A34" s="16" t="s">
        <v>210</v>
      </c>
      <c r="B34" s="13" t="s">
        <v>178</v>
      </c>
      <c r="C34" s="17"/>
    </row>
    <row r="35" spans="1:3">
      <c r="A35" s="16" t="s">
        <v>211</v>
      </c>
      <c r="B35" s="13" t="s">
        <v>180</v>
      </c>
      <c r="C35" s="17"/>
    </row>
    <row r="36" spans="1:3">
      <c r="A36" s="16" t="s">
        <v>212</v>
      </c>
      <c r="B36" s="13" t="s">
        <v>180</v>
      </c>
      <c r="C36" s="17"/>
    </row>
    <row r="37" spans="1:3">
      <c r="A37" s="16" t="s">
        <v>213</v>
      </c>
      <c r="B37" s="13" t="s">
        <v>214</v>
      </c>
      <c r="C37" s="17"/>
    </row>
    <row r="38" spans="1:3">
      <c r="A38" s="230" t="s">
        <v>215</v>
      </c>
      <c r="B38" s="231"/>
      <c r="C38" s="232"/>
    </row>
    <row r="39" spans="1:3">
      <c r="A39" s="16" t="s">
        <v>216</v>
      </c>
      <c r="B39" s="13" t="s">
        <v>180</v>
      </c>
      <c r="C39" s="17"/>
    </row>
    <row r="40" spans="1:3">
      <c r="A40" s="16" t="s">
        <v>217</v>
      </c>
      <c r="B40" s="13" t="s">
        <v>178</v>
      </c>
      <c r="C40" s="17"/>
    </row>
    <row r="41" spans="1:3">
      <c r="A41" s="16" t="s">
        <v>218</v>
      </c>
      <c r="B41" s="13" t="s">
        <v>180</v>
      </c>
      <c r="C41" s="17"/>
    </row>
    <row r="42" spans="1:3">
      <c r="A42" s="16" t="s">
        <v>219</v>
      </c>
      <c r="B42" s="13" t="s">
        <v>178</v>
      </c>
      <c r="C42" s="17"/>
    </row>
    <row r="43" spans="1:3">
      <c r="A43" s="16" t="s">
        <v>212</v>
      </c>
      <c r="B43" s="13" t="s">
        <v>180</v>
      </c>
      <c r="C43" s="17"/>
    </row>
    <row r="44" spans="1:3">
      <c r="A44" s="16" t="s">
        <v>220</v>
      </c>
      <c r="B44" s="13" t="s">
        <v>178</v>
      </c>
      <c r="C44" s="17"/>
    </row>
    <row r="45" spans="1:3">
      <c r="A45" s="230" t="s">
        <v>221</v>
      </c>
      <c r="B45" s="231"/>
      <c r="C45" s="232"/>
    </row>
    <row r="46" spans="1:3">
      <c r="A46" s="16" t="s">
        <v>222</v>
      </c>
      <c r="B46" s="13" t="s">
        <v>223</v>
      </c>
      <c r="C46" s="17"/>
    </row>
    <row r="47" spans="1:3">
      <c r="A47" s="16" t="s">
        <v>224</v>
      </c>
      <c r="B47" s="13" t="s">
        <v>180</v>
      </c>
      <c r="C47" s="17"/>
    </row>
    <row r="48" spans="1:3">
      <c r="A48" s="16" t="s">
        <v>190</v>
      </c>
      <c r="B48" s="13" t="s">
        <v>178</v>
      </c>
      <c r="C48" s="17"/>
    </row>
    <row r="49" spans="1:3">
      <c r="A49" s="16" t="s">
        <v>225</v>
      </c>
      <c r="B49" s="13" t="s">
        <v>178</v>
      </c>
      <c r="C49" s="17"/>
    </row>
    <row r="50" spans="1:3">
      <c r="A50" s="16" t="s">
        <v>226</v>
      </c>
      <c r="B50" s="13" t="s">
        <v>180</v>
      </c>
      <c r="C50" s="17"/>
    </row>
    <row r="51" spans="1:3">
      <c r="A51" s="16" t="s">
        <v>227</v>
      </c>
      <c r="B51" s="13" t="s">
        <v>178</v>
      </c>
      <c r="C51" s="17"/>
    </row>
    <row r="52" spans="1:3">
      <c r="A52" s="230" t="s">
        <v>228</v>
      </c>
      <c r="B52" s="231"/>
      <c r="C52" s="232"/>
    </row>
    <row r="53" spans="1:3">
      <c r="A53" s="16" t="s">
        <v>189</v>
      </c>
      <c r="B53" s="13" t="s">
        <v>178</v>
      </c>
      <c r="C53" s="17"/>
    </row>
    <row r="54" spans="1:3">
      <c r="A54" s="16" t="s">
        <v>183</v>
      </c>
      <c r="B54" s="13" t="s">
        <v>180</v>
      </c>
      <c r="C54" s="17"/>
    </row>
    <row r="55" spans="1:3">
      <c r="A55" s="16" t="s">
        <v>229</v>
      </c>
      <c r="B55" s="13" t="s">
        <v>178</v>
      </c>
      <c r="C55" s="17"/>
    </row>
    <row r="56" spans="1:3">
      <c r="A56" s="16" t="s">
        <v>230</v>
      </c>
      <c r="B56" s="13" t="s">
        <v>180</v>
      </c>
      <c r="C56" s="17"/>
    </row>
    <row r="57" spans="1:3">
      <c r="A57" s="16" t="s">
        <v>231</v>
      </c>
      <c r="B57" s="13" t="s">
        <v>180</v>
      </c>
      <c r="C57" s="17"/>
    </row>
    <row r="58" spans="1:3">
      <c r="A58" s="16" t="s">
        <v>232</v>
      </c>
      <c r="B58" s="13" t="s">
        <v>178</v>
      </c>
      <c r="C58" s="17"/>
    </row>
    <row r="59" spans="1:3">
      <c r="A59" s="230" t="s">
        <v>233</v>
      </c>
      <c r="B59" s="231"/>
      <c r="C59" s="232"/>
    </row>
    <row r="60" spans="1:3">
      <c r="A60" s="16" t="s">
        <v>207</v>
      </c>
      <c r="B60" s="13" t="s">
        <v>178</v>
      </c>
      <c r="C60" s="17"/>
    </row>
    <row r="61" spans="1:3">
      <c r="A61" s="16" t="s">
        <v>234</v>
      </c>
      <c r="B61" s="13" t="s">
        <v>178</v>
      </c>
      <c r="C61" s="17"/>
    </row>
    <row r="62" spans="1:3">
      <c r="A62" s="16" t="s">
        <v>235</v>
      </c>
      <c r="B62" s="13" t="s">
        <v>178</v>
      </c>
      <c r="C62" s="17"/>
    </row>
    <row r="63" spans="1:3">
      <c r="A63" s="16" t="s">
        <v>236</v>
      </c>
      <c r="B63" s="13" t="s">
        <v>180</v>
      </c>
      <c r="C63" s="17"/>
    </row>
    <row r="64" spans="1:3">
      <c r="A64" s="16" t="s">
        <v>237</v>
      </c>
      <c r="B64" s="13" t="s">
        <v>180</v>
      </c>
      <c r="C64" s="17"/>
    </row>
    <row r="65" spans="1:3">
      <c r="A65" s="16" t="s">
        <v>238</v>
      </c>
      <c r="B65" s="13" t="s">
        <v>239</v>
      </c>
      <c r="C65" s="17"/>
    </row>
    <row r="66" spans="1:3" ht="15" customHeight="1">
      <c r="A66" s="230" t="s">
        <v>240</v>
      </c>
      <c r="B66" s="231"/>
      <c r="C66" s="232"/>
    </row>
    <row r="67" spans="1:3">
      <c r="A67" s="16" t="s">
        <v>241</v>
      </c>
      <c r="B67" s="13" t="s">
        <v>180</v>
      </c>
      <c r="C67" s="19"/>
    </row>
    <row r="68" spans="1:3">
      <c r="A68" s="16" t="s">
        <v>242</v>
      </c>
      <c r="B68" s="13" t="s">
        <v>180</v>
      </c>
      <c r="C68" s="19"/>
    </row>
    <row r="69" spans="1:3">
      <c r="A69" s="16" t="s">
        <v>243</v>
      </c>
      <c r="B69" s="13" t="s">
        <v>178</v>
      </c>
      <c r="C69" s="19"/>
    </row>
    <row r="70" spans="1:3">
      <c r="A70" s="16" t="s">
        <v>244</v>
      </c>
      <c r="B70" s="13" t="s">
        <v>178</v>
      </c>
      <c r="C70" s="19"/>
    </row>
    <row r="71" spans="1:3">
      <c r="A71" s="16" t="s">
        <v>245</v>
      </c>
      <c r="B71" s="13" t="s">
        <v>180</v>
      </c>
      <c r="C71" s="19"/>
    </row>
    <row r="72" spans="1:3" ht="16" thickBot="1">
      <c r="A72" s="20" t="s">
        <v>246</v>
      </c>
      <c r="B72" s="21" t="s">
        <v>178</v>
      </c>
      <c r="C72" s="22"/>
    </row>
    <row r="73" spans="1:3" s="9" customFormat="1" ht="16" thickBot="1">
      <c r="A73" s="49" t="s">
        <v>705</v>
      </c>
      <c r="B73" s="228">
        <f>SUM(C67:C72,C60:C65,C53:C58,C46:C51,C39:C44,C32:C37,C25:C30,C18:C23,C11:C16,C4:C9,)</f>
        <v>0</v>
      </c>
      <c r="C73" s="229"/>
    </row>
    <row r="74" spans="1:3">
      <c r="A74" s="113" t="s">
        <v>641</v>
      </c>
      <c r="B74" s="226">
        <f>(B73-57.6372549)/1.433608034</f>
        <v>-40.204333076442573</v>
      </c>
      <c r="C74" s="227"/>
    </row>
    <row r="75" spans="1:3">
      <c r="A75" s="7"/>
      <c r="B75" s="7"/>
      <c r="C75" s="7" t="s">
        <v>618</v>
      </c>
    </row>
    <row r="76" spans="1:3">
      <c r="A76" s="7"/>
      <c r="B76" s="7"/>
      <c r="C76" s="7" t="s">
        <v>618</v>
      </c>
    </row>
    <row r="77" spans="1:3">
      <c r="A77" s="7"/>
      <c r="B77" s="7"/>
      <c r="C77" s="7" t="s">
        <v>618</v>
      </c>
    </row>
    <row r="78" spans="1:3">
      <c r="A78" s="7"/>
      <c r="B78" s="7"/>
      <c r="C78" s="7" t="s">
        <v>618</v>
      </c>
    </row>
    <row r="79" spans="1:3">
      <c r="A79" s="7"/>
      <c r="B79" s="7"/>
      <c r="C79" s="7" t="s">
        <v>618</v>
      </c>
    </row>
    <row r="80" spans="1:3">
      <c r="A80" s="7"/>
      <c r="B80" s="7"/>
      <c r="C80" s="7" t="s">
        <v>618</v>
      </c>
    </row>
    <row r="81" spans="1:3">
      <c r="A81" s="7"/>
      <c r="B81" s="7"/>
      <c r="C81" s="7" t="s">
        <v>618</v>
      </c>
    </row>
    <row r="82" spans="1:3">
      <c r="A82" s="7"/>
      <c r="B82" s="7"/>
      <c r="C82" s="7" t="s">
        <v>618</v>
      </c>
    </row>
    <row r="83" spans="1:3">
      <c r="A83" s="7"/>
      <c r="B83" s="7"/>
      <c r="C83" s="7" t="s">
        <v>618</v>
      </c>
    </row>
    <row r="84" spans="1:3">
      <c r="A84" s="7"/>
      <c r="B84" s="7"/>
      <c r="C84" s="7" t="s">
        <v>618</v>
      </c>
    </row>
    <row r="85" spans="1:3">
      <c r="A85" s="7"/>
      <c r="B85" s="7"/>
      <c r="C85" s="7" t="s">
        <v>618</v>
      </c>
    </row>
    <row r="86" spans="1:3">
      <c r="A86" s="7"/>
      <c r="B86" s="7"/>
      <c r="C86" s="7" t="s">
        <v>618</v>
      </c>
    </row>
    <row r="87" spans="1:3">
      <c r="A87" s="7"/>
      <c r="B87" s="7"/>
      <c r="C87" s="7" t="s">
        <v>618</v>
      </c>
    </row>
    <row r="88" spans="1:3">
      <c r="A88" s="7"/>
      <c r="B88" s="7"/>
      <c r="C88" s="7" t="s">
        <v>618</v>
      </c>
    </row>
    <row r="89" spans="1:3">
      <c r="A89" s="7"/>
      <c r="B89" s="7"/>
      <c r="C89" s="7" t="s">
        <v>618</v>
      </c>
    </row>
    <row r="90" spans="1:3">
      <c r="A90" s="7"/>
      <c r="B90" s="7"/>
      <c r="C90" s="7" t="s">
        <v>618</v>
      </c>
    </row>
    <row r="91" spans="1:3">
      <c r="A91" s="7"/>
      <c r="B91" s="7"/>
      <c r="C91" s="7" t="s">
        <v>618</v>
      </c>
    </row>
    <row r="92" spans="1:3">
      <c r="A92" s="7"/>
      <c r="B92" s="7"/>
      <c r="C92" s="7" t="s">
        <v>618</v>
      </c>
    </row>
    <row r="93" spans="1:3">
      <c r="A93" s="7"/>
      <c r="B93" s="7"/>
      <c r="C93" s="7" t="s">
        <v>618</v>
      </c>
    </row>
    <row r="94" spans="1:3">
      <c r="A94" s="7" t="s">
        <v>618</v>
      </c>
      <c r="B94" s="7"/>
      <c r="C94" s="7"/>
    </row>
    <row r="95" spans="1:3">
      <c r="A95" s="7" t="s">
        <v>618</v>
      </c>
      <c r="B95" s="7"/>
      <c r="C95" s="7"/>
    </row>
    <row r="96" spans="1:3">
      <c r="A96" s="7" t="s">
        <v>618</v>
      </c>
      <c r="B96" s="7"/>
      <c r="C96" s="7"/>
    </row>
    <row r="97" spans="1:3">
      <c r="A97" s="7" t="s">
        <v>618</v>
      </c>
      <c r="B97" s="7"/>
      <c r="C97" s="7"/>
    </row>
    <row r="98" spans="1:3">
      <c r="A98" s="7" t="s">
        <v>618</v>
      </c>
      <c r="B98" s="7"/>
      <c r="C98" s="7"/>
    </row>
    <row r="99" spans="1:3">
      <c r="A99" s="7" t="s">
        <v>618</v>
      </c>
      <c r="B99" s="7"/>
      <c r="C99" s="7"/>
    </row>
    <row r="100" spans="1:3">
      <c r="A100" s="7" t="s">
        <v>618</v>
      </c>
      <c r="B100" s="7"/>
      <c r="C100" s="7"/>
    </row>
    <row r="101" spans="1:3">
      <c r="A101" s="7" t="s">
        <v>618</v>
      </c>
      <c r="B101" s="7"/>
      <c r="C101" s="7"/>
    </row>
    <row r="102" spans="1:3">
      <c r="A102" s="7" t="s">
        <v>618</v>
      </c>
      <c r="B102" s="7"/>
      <c r="C102" s="7"/>
    </row>
    <row r="103" spans="1:3">
      <c r="A103" s="7" t="s">
        <v>618</v>
      </c>
      <c r="B103" s="7"/>
      <c r="C103" s="7"/>
    </row>
    <row r="104" spans="1:3">
      <c r="A104" s="7" t="s">
        <v>618</v>
      </c>
      <c r="B104" s="7"/>
      <c r="C104" s="7"/>
    </row>
    <row r="105" spans="1:3">
      <c r="A105" s="7" t="s">
        <v>618</v>
      </c>
      <c r="B105" s="7"/>
      <c r="C105" s="7"/>
    </row>
    <row r="106" spans="1:3">
      <c r="A106" s="7" t="s">
        <v>618</v>
      </c>
      <c r="B106" s="7"/>
      <c r="C106" s="7"/>
    </row>
    <row r="107" spans="1:3">
      <c r="A107" s="7" t="s">
        <v>618</v>
      </c>
      <c r="B107" s="7"/>
      <c r="C107" s="7"/>
    </row>
    <row r="108" spans="1:3">
      <c r="A108" s="7" t="s">
        <v>618</v>
      </c>
      <c r="B108" s="7"/>
      <c r="C108" s="7"/>
    </row>
    <row r="109" spans="1:3">
      <c r="A109" s="7" t="s">
        <v>618</v>
      </c>
      <c r="B109" s="7"/>
      <c r="C109" s="7"/>
    </row>
    <row r="110" spans="1:3">
      <c r="A110" s="7" t="s">
        <v>618</v>
      </c>
      <c r="B110" s="7"/>
      <c r="C110" s="7"/>
    </row>
    <row r="111" spans="1:3">
      <c r="A111" s="7" t="s">
        <v>618</v>
      </c>
      <c r="B111" s="7"/>
      <c r="C111" s="7"/>
    </row>
    <row r="112" spans="1:3">
      <c r="A112" s="7" t="s">
        <v>618</v>
      </c>
      <c r="B112" s="7"/>
      <c r="C112" s="7"/>
    </row>
    <row r="113" spans="1:3">
      <c r="A113" s="7" t="s">
        <v>618</v>
      </c>
      <c r="B113" s="7"/>
      <c r="C113" s="7"/>
    </row>
    <row r="114" spans="1:3">
      <c r="A114" s="7" t="s">
        <v>618</v>
      </c>
      <c r="B114" s="7"/>
      <c r="C114" s="7"/>
    </row>
    <row r="115" spans="1:3">
      <c r="A115" s="7" t="s">
        <v>618</v>
      </c>
      <c r="B115" s="7"/>
      <c r="C115" s="7"/>
    </row>
    <row r="116" spans="1:3">
      <c r="A116" s="7" t="s">
        <v>618</v>
      </c>
      <c r="B116" s="7"/>
      <c r="C116" s="7"/>
    </row>
    <row r="117" spans="1:3">
      <c r="A117" s="7" t="s">
        <v>618</v>
      </c>
      <c r="B117" s="7"/>
      <c r="C117" s="7"/>
    </row>
    <row r="118" spans="1:3">
      <c r="A118" s="7" t="s">
        <v>618</v>
      </c>
      <c r="B118" s="7"/>
      <c r="C118" s="7"/>
    </row>
    <row r="119" spans="1:3">
      <c r="A119" s="7" t="s">
        <v>618</v>
      </c>
      <c r="B119" s="7"/>
      <c r="C119" s="7"/>
    </row>
    <row r="120" spans="1:3">
      <c r="A120" s="7" t="s">
        <v>618</v>
      </c>
      <c r="B120" s="7"/>
      <c r="C120" s="7"/>
    </row>
    <row r="121" spans="1:3">
      <c r="A121" s="7" t="s">
        <v>618</v>
      </c>
      <c r="B121" s="7"/>
      <c r="C121" s="7"/>
    </row>
    <row r="122" spans="1:3">
      <c r="A122" s="7" t="s">
        <v>618</v>
      </c>
      <c r="B122" s="7"/>
      <c r="C122" s="7"/>
    </row>
    <row r="123" spans="1:3">
      <c r="A123" s="7" t="s">
        <v>618</v>
      </c>
      <c r="B123" s="7"/>
      <c r="C123" s="7"/>
    </row>
    <row r="124" spans="1:3">
      <c r="A124" s="7" t="s">
        <v>618</v>
      </c>
      <c r="B124" s="7"/>
      <c r="C124" s="7"/>
    </row>
    <row r="125" spans="1:3">
      <c r="A125" s="7" t="s">
        <v>618</v>
      </c>
      <c r="B125" s="7"/>
      <c r="C125" s="7"/>
    </row>
    <row r="126" spans="1:3">
      <c r="A126" s="7" t="s">
        <v>618</v>
      </c>
      <c r="B126" s="7"/>
      <c r="C126" s="7"/>
    </row>
    <row r="127" spans="1:3">
      <c r="A127" s="7" t="s">
        <v>618</v>
      </c>
      <c r="B127" s="7"/>
      <c r="C127" s="7"/>
    </row>
    <row r="128" spans="1:3">
      <c r="A128" s="7" t="s">
        <v>618</v>
      </c>
      <c r="B128" s="7"/>
      <c r="C128" s="7"/>
    </row>
    <row r="129" spans="1:3">
      <c r="A129" s="7" t="s">
        <v>618</v>
      </c>
      <c r="B129" s="7"/>
      <c r="C129" s="7"/>
    </row>
    <row r="130" spans="1:3">
      <c r="A130" s="7" t="s">
        <v>618</v>
      </c>
      <c r="B130" s="7"/>
      <c r="C130" s="7"/>
    </row>
    <row r="131" spans="1:3">
      <c r="A131" s="7" t="s">
        <v>618</v>
      </c>
      <c r="B131" s="7"/>
      <c r="C131" s="7"/>
    </row>
    <row r="132" spans="1:3">
      <c r="A132" s="7" t="s">
        <v>618</v>
      </c>
      <c r="B132" s="7"/>
      <c r="C132" s="7"/>
    </row>
    <row r="133" spans="1:3">
      <c r="A133" s="7" t="s">
        <v>618</v>
      </c>
      <c r="B133" s="7"/>
      <c r="C133" s="7"/>
    </row>
    <row r="134" spans="1:3">
      <c r="A134" s="7" t="s">
        <v>618</v>
      </c>
      <c r="B134" s="7"/>
      <c r="C134" s="7"/>
    </row>
    <row r="135" spans="1:3">
      <c r="A135" s="7" t="s">
        <v>618</v>
      </c>
      <c r="B135" s="7"/>
      <c r="C135" s="7"/>
    </row>
    <row r="136" spans="1:3">
      <c r="A136" s="7" t="s">
        <v>618</v>
      </c>
      <c r="B136" s="7"/>
      <c r="C136" s="7"/>
    </row>
    <row r="137" spans="1:3">
      <c r="A137" s="7" t="s">
        <v>618</v>
      </c>
      <c r="B137" s="7"/>
      <c r="C137" s="7"/>
    </row>
    <row r="138" spans="1:3">
      <c r="A138" s="7" t="s">
        <v>618</v>
      </c>
      <c r="B138" s="7"/>
      <c r="C138" s="7"/>
    </row>
    <row r="139" spans="1:3">
      <c r="A139" s="7" t="s">
        <v>618</v>
      </c>
      <c r="B139" s="7"/>
      <c r="C139" s="7"/>
    </row>
    <row r="140" spans="1:3">
      <c r="A140" s="7" t="s">
        <v>618</v>
      </c>
      <c r="B140" s="7"/>
      <c r="C140" s="7"/>
    </row>
    <row r="141" spans="1:3">
      <c r="A141" s="7" t="s">
        <v>618</v>
      </c>
      <c r="B141" s="7"/>
      <c r="C141" s="7"/>
    </row>
    <row r="142" spans="1:3">
      <c r="A142" s="7" t="s">
        <v>618</v>
      </c>
      <c r="B142" s="7"/>
      <c r="C142" s="7"/>
    </row>
    <row r="143" spans="1:3">
      <c r="A143" s="7" t="s">
        <v>618</v>
      </c>
      <c r="B143" s="7"/>
      <c r="C143" s="7"/>
    </row>
    <row r="144" spans="1:3">
      <c r="A144" s="7" t="s">
        <v>618</v>
      </c>
      <c r="B144" s="7"/>
      <c r="C144" s="7"/>
    </row>
    <row r="145" spans="1:3">
      <c r="A145" s="7" t="s">
        <v>618</v>
      </c>
      <c r="B145" s="7"/>
      <c r="C145" s="7"/>
    </row>
    <row r="146" spans="1:3">
      <c r="A146" s="7" t="s">
        <v>618</v>
      </c>
      <c r="B146" s="7"/>
      <c r="C146" s="7"/>
    </row>
    <row r="147" spans="1:3">
      <c r="A147" s="7" t="s">
        <v>618</v>
      </c>
      <c r="B147" s="7"/>
      <c r="C147" s="7"/>
    </row>
    <row r="148" spans="1:3">
      <c r="A148" s="7" t="s">
        <v>618</v>
      </c>
      <c r="B148" s="7"/>
      <c r="C148" s="7"/>
    </row>
    <row r="149" spans="1:3">
      <c r="A149" s="7" t="s">
        <v>618</v>
      </c>
      <c r="B149" s="7"/>
      <c r="C149" s="7"/>
    </row>
    <row r="150" spans="1:3">
      <c r="A150" s="7" t="s">
        <v>618</v>
      </c>
      <c r="B150" s="7"/>
      <c r="C150" s="7"/>
    </row>
    <row r="151" spans="1:3">
      <c r="A151" s="7" t="s">
        <v>618</v>
      </c>
      <c r="B151" s="7"/>
      <c r="C151" s="7"/>
    </row>
    <row r="152" spans="1:3">
      <c r="A152" s="7" t="s">
        <v>618</v>
      </c>
      <c r="B152" s="7"/>
      <c r="C152" s="7"/>
    </row>
    <row r="153" spans="1:3">
      <c r="A153" s="7" t="s">
        <v>618</v>
      </c>
      <c r="B153" s="7"/>
      <c r="C153" s="7"/>
    </row>
    <row r="154" spans="1:3">
      <c r="A154" s="7" t="s">
        <v>618</v>
      </c>
      <c r="B154" s="7"/>
      <c r="C154" s="7"/>
    </row>
    <row r="155" spans="1:3">
      <c r="A155" s="7" t="s">
        <v>618</v>
      </c>
      <c r="B155" s="7"/>
      <c r="C155" s="7"/>
    </row>
    <row r="156" spans="1:3">
      <c r="A156" s="7" t="s">
        <v>618</v>
      </c>
      <c r="B156" s="7"/>
      <c r="C156" s="7"/>
    </row>
    <row r="157" spans="1:3">
      <c r="A157" s="7" t="s">
        <v>618</v>
      </c>
      <c r="B157" s="7"/>
      <c r="C157" s="7"/>
    </row>
    <row r="158" spans="1:3">
      <c r="A158" s="7" t="s">
        <v>618</v>
      </c>
      <c r="B158" s="7"/>
      <c r="C158" s="7"/>
    </row>
    <row r="159" spans="1:3">
      <c r="A159" s="7" t="s">
        <v>618</v>
      </c>
      <c r="B159" s="7"/>
      <c r="C159" s="7"/>
    </row>
    <row r="160" spans="1:3">
      <c r="A160" s="7" t="s">
        <v>618</v>
      </c>
      <c r="B160" s="7"/>
      <c r="C160" s="7"/>
    </row>
    <row r="161" spans="1:3">
      <c r="A161" s="7" t="s">
        <v>618</v>
      </c>
      <c r="B161" s="7"/>
      <c r="C161" s="7"/>
    </row>
    <row r="162" spans="1:3">
      <c r="A162" s="7" t="s">
        <v>618</v>
      </c>
      <c r="B162" s="7"/>
      <c r="C162" s="7"/>
    </row>
    <row r="163" spans="1:3">
      <c r="A163" s="7" t="s">
        <v>618</v>
      </c>
      <c r="B163" s="7"/>
      <c r="C163" s="7"/>
    </row>
    <row r="164" spans="1:3">
      <c r="A164" s="7" t="s">
        <v>618</v>
      </c>
      <c r="B164" s="7"/>
      <c r="C164" s="7"/>
    </row>
    <row r="165" spans="1:3">
      <c r="A165" s="7" t="s">
        <v>618</v>
      </c>
      <c r="B165" s="7"/>
      <c r="C165" s="7"/>
    </row>
    <row r="166" spans="1:3">
      <c r="A166" s="7" t="s">
        <v>618</v>
      </c>
      <c r="B166" s="7"/>
      <c r="C166" s="7"/>
    </row>
    <row r="167" spans="1:3">
      <c r="A167" s="7" t="s">
        <v>618</v>
      </c>
      <c r="B167" s="7"/>
      <c r="C167" s="7"/>
    </row>
    <row r="168" spans="1:3">
      <c r="A168" s="7" t="s">
        <v>618</v>
      </c>
      <c r="B168" s="7"/>
      <c r="C168" s="7"/>
    </row>
    <row r="169" spans="1:3">
      <c r="A169" s="7" t="s">
        <v>618</v>
      </c>
      <c r="B169" s="7"/>
      <c r="C169" s="7"/>
    </row>
    <row r="170" spans="1:3">
      <c r="A170" s="7" t="s">
        <v>618</v>
      </c>
      <c r="B170" s="7"/>
      <c r="C170" s="7"/>
    </row>
    <row r="171" spans="1:3">
      <c r="A171" s="7" t="s">
        <v>618</v>
      </c>
      <c r="B171" s="7"/>
      <c r="C171" s="7"/>
    </row>
    <row r="172" spans="1:3">
      <c r="A172" s="7" t="s">
        <v>618</v>
      </c>
      <c r="B172" s="7"/>
      <c r="C172" s="7"/>
    </row>
    <row r="173" spans="1:3">
      <c r="A173" s="7" t="s">
        <v>618</v>
      </c>
      <c r="B173" s="7"/>
      <c r="C173" s="7"/>
    </row>
    <row r="174" spans="1:3">
      <c r="A174" s="7" t="s">
        <v>618</v>
      </c>
      <c r="B174" s="7"/>
      <c r="C174" s="7"/>
    </row>
    <row r="175" spans="1:3">
      <c r="A175" s="7" t="s">
        <v>618</v>
      </c>
      <c r="B175" s="7"/>
      <c r="C175" s="7"/>
    </row>
    <row r="176" spans="1:3">
      <c r="A176" s="7" t="s">
        <v>618</v>
      </c>
      <c r="B176" s="7"/>
      <c r="C176" s="7"/>
    </row>
    <row r="177" spans="1:3">
      <c r="A177" s="7" t="s">
        <v>618</v>
      </c>
      <c r="B177" s="7"/>
      <c r="C177" s="7"/>
    </row>
    <row r="178" spans="1:3">
      <c r="A178" s="7" t="s">
        <v>618</v>
      </c>
      <c r="B178" s="7"/>
      <c r="C178" s="7"/>
    </row>
    <row r="179" spans="1:3">
      <c r="A179" s="7" t="s">
        <v>618</v>
      </c>
      <c r="B179" s="7"/>
      <c r="C179" s="7"/>
    </row>
    <row r="180" spans="1:3">
      <c r="A180" s="7" t="s">
        <v>618</v>
      </c>
      <c r="B180" s="7"/>
      <c r="C180" s="7"/>
    </row>
    <row r="181" spans="1:3">
      <c r="A181" s="7" t="s">
        <v>618</v>
      </c>
      <c r="B181" s="7"/>
      <c r="C181" s="7"/>
    </row>
    <row r="182" spans="1:3">
      <c r="A182" s="7" t="s">
        <v>618</v>
      </c>
      <c r="B182" s="7"/>
      <c r="C182" s="7"/>
    </row>
    <row r="183" spans="1:3">
      <c r="A183" s="7" t="s">
        <v>618</v>
      </c>
      <c r="B183" s="7"/>
      <c r="C183" s="7"/>
    </row>
    <row r="184" spans="1:3">
      <c r="A184" s="7" t="s">
        <v>618</v>
      </c>
      <c r="B184" s="7"/>
      <c r="C184" s="7"/>
    </row>
    <row r="185" spans="1:3">
      <c r="A185" s="7" t="s">
        <v>618</v>
      </c>
      <c r="B185" s="7"/>
      <c r="C185" s="7"/>
    </row>
    <row r="186" spans="1:3">
      <c r="A186" s="7" t="s">
        <v>618</v>
      </c>
      <c r="B186" s="7"/>
      <c r="C186" s="7"/>
    </row>
    <row r="187" spans="1:3">
      <c r="A187" s="7" t="s">
        <v>618</v>
      </c>
      <c r="B187" s="7"/>
      <c r="C187" s="7"/>
    </row>
    <row r="188" spans="1:3">
      <c r="A188" s="7" t="s">
        <v>618</v>
      </c>
      <c r="B188" s="7"/>
      <c r="C188" s="7"/>
    </row>
    <row r="189" spans="1:3">
      <c r="A189" s="7" t="s">
        <v>618</v>
      </c>
      <c r="B189" s="7"/>
      <c r="C189" s="7"/>
    </row>
    <row r="190" spans="1:3">
      <c r="A190" s="7" t="s">
        <v>618</v>
      </c>
      <c r="B190" s="7"/>
      <c r="C190" s="7"/>
    </row>
    <row r="191" spans="1:3">
      <c r="A191" s="7" t="s">
        <v>618</v>
      </c>
      <c r="B191" s="7"/>
      <c r="C191" s="7"/>
    </row>
    <row r="192" spans="1:3">
      <c r="A192" s="7" t="s">
        <v>618</v>
      </c>
      <c r="B192" s="7"/>
      <c r="C192" s="7"/>
    </row>
    <row r="193" spans="1:3">
      <c r="A193" s="7" t="s">
        <v>618</v>
      </c>
      <c r="B193" s="7"/>
      <c r="C193" s="7"/>
    </row>
    <row r="194" spans="1:3">
      <c r="A194" s="7" t="s">
        <v>618</v>
      </c>
      <c r="B194" s="7"/>
      <c r="C194" s="7"/>
    </row>
    <row r="195" spans="1:3">
      <c r="A195" s="7" t="s">
        <v>618</v>
      </c>
      <c r="B195" s="7"/>
      <c r="C195" s="7"/>
    </row>
    <row r="196" spans="1:3">
      <c r="A196" s="7" t="s">
        <v>618</v>
      </c>
      <c r="B196" s="7"/>
      <c r="C196" s="7"/>
    </row>
    <row r="197" spans="1:3">
      <c r="A197" s="7" t="s">
        <v>618</v>
      </c>
      <c r="B197" s="7"/>
      <c r="C197" s="7"/>
    </row>
    <row r="198" spans="1:3">
      <c r="A198" s="7" t="s">
        <v>618</v>
      </c>
      <c r="B198" s="7"/>
      <c r="C198" s="7"/>
    </row>
    <row r="199" spans="1:3">
      <c r="A199" s="7" t="s">
        <v>618</v>
      </c>
      <c r="B199" s="7"/>
      <c r="C199" s="7"/>
    </row>
    <row r="200" spans="1:3">
      <c r="A200" s="7" t="s">
        <v>618</v>
      </c>
      <c r="B200" s="7"/>
      <c r="C200" s="7"/>
    </row>
    <row r="201" spans="1:3">
      <c r="A201" s="7" t="s">
        <v>618</v>
      </c>
      <c r="B201" s="7"/>
      <c r="C201" s="7"/>
    </row>
    <row r="202" spans="1:3">
      <c r="A202" s="7" t="s">
        <v>618</v>
      </c>
      <c r="B202" s="7"/>
      <c r="C202" s="7"/>
    </row>
    <row r="203" spans="1:3">
      <c r="A203" s="7" t="s">
        <v>618</v>
      </c>
      <c r="B203" s="7"/>
      <c r="C203" s="7"/>
    </row>
    <row r="204" spans="1:3">
      <c r="A204" s="7" t="s">
        <v>618</v>
      </c>
      <c r="B204" s="7"/>
      <c r="C204" s="7"/>
    </row>
    <row r="205" spans="1:3">
      <c r="A205" s="7" t="s">
        <v>618</v>
      </c>
      <c r="B205" s="7"/>
      <c r="C205" s="7"/>
    </row>
    <row r="206" spans="1:3">
      <c r="A206" s="7" t="s">
        <v>618</v>
      </c>
      <c r="B206" s="7"/>
      <c r="C206" s="7"/>
    </row>
    <row r="207" spans="1:3">
      <c r="A207" s="7" t="s">
        <v>618</v>
      </c>
      <c r="B207" s="7"/>
      <c r="C207" s="7"/>
    </row>
    <row r="208" spans="1:3">
      <c r="A208" s="7" t="s">
        <v>618</v>
      </c>
      <c r="B208" s="7"/>
      <c r="C208" s="7"/>
    </row>
    <row r="209" spans="1:3">
      <c r="A209" s="7" t="s">
        <v>618</v>
      </c>
      <c r="B209" s="7"/>
      <c r="C209" s="7"/>
    </row>
    <row r="210" spans="1:3">
      <c r="A210" s="7" t="s">
        <v>618</v>
      </c>
      <c r="B210" s="7"/>
      <c r="C210" s="7"/>
    </row>
    <row r="211" spans="1:3">
      <c r="A211" s="7" t="s">
        <v>618</v>
      </c>
      <c r="B211" s="7"/>
      <c r="C211" s="7"/>
    </row>
    <row r="212" spans="1:3">
      <c r="A212" s="7" t="s">
        <v>618</v>
      </c>
      <c r="B212" s="7"/>
      <c r="C212" s="7"/>
    </row>
    <row r="213" spans="1:3">
      <c r="A213" s="7" t="s">
        <v>618</v>
      </c>
      <c r="B213" s="7"/>
      <c r="C213" s="7"/>
    </row>
    <row r="214" spans="1:3">
      <c r="A214" s="7" t="s">
        <v>618</v>
      </c>
      <c r="B214" s="7"/>
      <c r="C214" s="7"/>
    </row>
    <row r="215" spans="1:3">
      <c r="A215" s="7" t="s">
        <v>618</v>
      </c>
      <c r="B215" s="7"/>
      <c r="C215" s="7"/>
    </row>
    <row r="216" spans="1:3">
      <c r="A216" s="7" t="s">
        <v>618</v>
      </c>
      <c r="B216" s="7"/>
      <c r="C216" s="7"/>
    </row>
    <row r="217" spans="1:3">
      <c r="A217" s="7" t="s">
        <v>618</v>
      </c>
      <c r="B217" s="7"/>
      <c r="C217" s="7"/>
    </row>
    <row r="218" spans="1:3">
      <c r="A218" s="7" t="s">
        <v>618</v>
      </c>
      <c r="B218" s="7"/>
      <c r="C218" s="7"/>
    </row>
    <row r="219" spans="1:3">
      <c r="A219" s="7" t="s">
        <v>618</v>
      </c>
      <c r="B219" s="7"/>
      <c r="C219" s="7"/>
    </row>
    <row r="220" spans="1:3">
      <c r="A220" s="7" t="s">
        <v>618</v>
      </c>
      <c r="B220" s="7"/>
      <c r="C220" s="7"/>
    </row>
    <row r="221" spans="1:3">
      <c r="A221" s="7" t="s">
        <v>618</v>
      </c>
      <c r="B221" s="7"/>
      <c r="C221" s="7"/>
    </row>
    <row r="222" spans="1:3">
      <c r="A222" s="7" t="s">
        <v>618</v>
      </c>
      <c r="B222" s="7"/>
      <c r="C222" s="7"/>
    </row>
    <row r="223" spans="1:3">
      <c r="A223" s="7" t="s">
        <v>618</v>
      </c>
      <c r="B223" s="7"/>
      <c r="C223" s="7"/>
    </row>
    <row r="224" spans="1:3">
      <c r="A224" s="7" t="s">
        <v>618</v>
      </c>
      <c r="B224" s="7"/>
      <c r="C224" s="7"/>
    </row>
    <row r="225" spans="1:3">
      <c r="A225" s="7" t="s">
        <v>618</v>
      </c>
      <c r="B225" s="7"/>
      <c r="C225" s="7"/>
    </row>
    <row r="226" spans="1:3">
      <c r="A226" s="7" t="s">
        <v>618</v>
      </c>
      <c r="B226" s="7"/>
      <c r="C226" s="7"/>
    </row>
    <row r="227" spans="1:3">
      <c r="A227" s="7" t="s">
        <v>618</v>
      </c>
      <c r="B227" s="7"/>
      <c r="C227" s="7"/>
    </row>
    <row r="228" spans="1:3">
      <c r="A228" s="7" t="s">
        <v>618</v>
      </c>
      <c r="B228" s="7"/>
      <c r="C228" s="7"/>
    </row>
    <row r="229" spans="1:3">
      <c r="A229" s="7" t="s">
        <v>618</v>
      </c>
      <c r="B229" s="7"/>
      <c r="C229" s="7"/>
    </row>
    <row r="230" spans="1:3">
      <c r="A230" s="7" t="s">
        <v>618</v>
      </c>
      <c r="B230" s="7"/>
      <c r="C230" s="7"/>
    </row>
    <row r="231" spans="1:3">
      <c r="A231" s="7" t="s">
        <v>618</v>
      </c>
      <c r="B231" s="7"/>
      <c r="C231" s="7"/>
    </row>
    <row r="232" spans="1:3">
      <c r="A232" s="7" t="s">
        <v>618</v>
      </c>
      <c r="B232" s="7"/>
      <c r="C232" s="7"/>
    </row>
    <row r="233" spans="1:3">
      <c r="A233" s="7" t="s">
        <v>618</v>
      </c>
      <c r="B233" s="7"/>
      <c r="C233" s="7"/>
    </row>
    <row r="234" spans="1:3">
      <c r="A234" s="7" t="s">
        <v>618</v>
      </c>
      <c r="B234" s="7"/>
      <c r="C234" s="7"/>
    </row>
    <row r="235" spans="1:3">
      <c r="A235" s="7" t="s">
        <v>618</v>
      </c>
      <c r="B235" s="7"/>
      <c r="C235" s="7"/>
    </row>
    <row r="236" spans="1:3">
      <c r="A236" s="7" t="s">
        <v>618</v>
      </c>
      <c r="B236" s="7"/>
      <c r="C236" s="7"/>
    </row>
    <row r="237" spans="1:3">
      <c r="A237" s="7" t="s">
        <v>618</v>
      </c>
      <c r="B237" s="7"/>
      <c r="C237" s="7"/>
    </row>
    <row r="238" spans="1:3">
      <c r="A238" s="7" t="s">
        <v>618</v>
      </c>
      <c r="B238" s="7"/>
      <c r="C238" s="7"/>
    </row>
    <row r="239" spans="1:3">
      <c r="A239" s="7" t="s">
        <v>618</v>
      </c>
      <c r="B239" s="7"/>
      <c r="C239" s="7"/>
    </row>
    <row r="240" spans="1:3">
      <c r="A240" s="7" t="s">
        <v>618</v>
      </c>
      <c r="B240" s="7"/>
      <c r="C240" s="7"/>
    </row>
    <row r="241" spans="1:3">
      <c r="A241" s="7" t="s">
        <v>618</v>
      </c>
      <c r="B241" s="7"/>
      <c r="C241" s="7"/>
    </row>
    <row r="242" spans="1:3">
      <c r="A242" s="7" t="s">
        <v>618</v>
      </c>
      <c r="B242" s="7"/>
      <c r="C242" s="7"/>
    </row>
    <row r="243" spans="1:3">
      <c r="A243" s="7" t="s">
        <v>618</v>
      </c>
      <c r="B243" s="7"/>
      <c r="C243" s="7"/>
    </row>
    <row r="244" spans="1:3">
      <c r="A244" s="7" t="s">
        <v>618</v>
      </c>
      <c r="B244" s="7"/>
      <c r="C244" s="7"/>
    </row>
    <row r="245" spans="1:3">
      <c r="A245" s="7" t="s">
        <v>618</v>
      </c>
      <c r="B245" s="7"/>
      <c r="C245" s="7"/>
    </row>
    <row r="246" spans="1:3">
      <c r="A246" s="7" t="s">
        <v>618</v>
      </c>
      <c r="B246" s="7"/>
      <c r="C246" s="7"/>
    </row>
    <row r="247" spans="1:3">
      <c r="A247" s="7" t="s">
        <v>618</v>
      </c>
      <c r="B247" s="7"/>
      <c r="C247" s="7"/>
    </row>
    <row r="248" spans="1:3">
      <c r="A248" s="7" t="s">
        <v>618</v>
      </c>
      <c r="B248" s="7"/>
      <c r="C248" s="7"/>
    </row>
    <row r="249" spans="1:3">
      <c r="A249" s="7" t="s">
        <v>618</v>
      </c>
      <c r="B249" s="7"/>
      <c r="C249" s="7"/>
    </row>
    <row r="250" spans="1:3">
      <c r="A250" s="7" t="s">
        <v>618</v>
      </c>
      <c r="B250" s="7"/>
      <c r="C250" s="7"/>
    </row>
    <row r="251" spans="1:3">
      <c r="A251" s="7" t="s">
        <v>618</v>
      </c>
      <c r="B251" s="7"/>
      <c r="C251" s="7"/>
    </row>
    <row r="252" spans="1:3">
      <c r="A252" s="7" t="s">
        <v>618</v>
      </c>
      <c r="B252" s="7"/>
      <c r="C252" s="7"/>
    </row>
    <row r="253" spans="1:3">
      <c r="A253" s="7" t="s">
        <v>618</v>
      </c>
      <c r="B253" s="7"/>
      <c r="C253" s="7"/>
    </row>
    <row r="254" spans="1:3">
      <c r="A254" s="7" t="s">
        <v>618</v>
      </c>
      <c r="B254" s="7"/>
      <c r="C254" s="7"/>
    </row>
    <row r="255" spans="1:3">
      <c r="A255" s="7" t="s">
        <v>618</v>
      </c>
      <c r="B255" s="7"/>
      <c r="C255" s="7"/>
    </row>
    <row r="256" spans="1:3">
      <c r="A256" s="7" t="s">
        <v>618</v>
      </c>
      <c r="B256" s="7"/>
      <c r="C256" s="7"/>
    </row>
    <row r="257" spans="1:3">
      <c r="A257" s="7" t="s">
        <v>618</v>
      </c>
      <c r="B257" s="7"/>
      <c r="C257" s="7"/>
    </row>
    <row r="258" spans="1:3">
      <c r="A258" s="7" t="s">
        <v>618</v>
      </c>
      <c r="B258" s="7"/>
      <c r="C258" s="7"/>
    </row>
    <row r="259" spans="1:3">
      <c r="A259" s="7" t="s">
        <v>618</v>
      </c>
      <c r="B259" s="7"/>
      <c r="C259" s="7"/>
    </row>
    <row r="260" spans="1:3">
      <c r="A260" s="7" t="s">
        <v>618</v>
      </c>
      <c r="B260" s="7"/>
      <c r="C260" s="7"/>
    </row>
    <row r="261" spans="1:3">
      <c r="A261" s="7" t="s">
        <v>618</v>
      </c>
      <c r="B261" s="7"/>
      <c r="C261" s="7"/>
    </row>
    <row r="262" spans="1:3">
      <c r="A262" s="7" t="s">
        <v>618</v>
      </c>
      <c r="B262" s="7"/>
      <c r="C262" s="7"/>
    </row>
    <row r="263" spans="1:3">
      <c r="A263" s="7" t="s">
        <v>618</v>
      </c>
      <c r="B263" s="7"/>
      <c r="C263" s="7"/>
    </row>
    <row r="264" spans="1:3">
      <c r="A264" s="7" t="s">
        <v>618</v>
      </c>
      <c r="B264" s="7"/>
      <c r="C264" s="7"/>
    </row>
    <row r="265" spans="1:3">
      <c r="A265" s="7" t="s">
        <v>618</v>
      </c>
      <c r="B265" s="7"/>
      <c r="C265" s="7"/>
    </row>
    <row r="266" spans="1:3">
      <c r="A266" s="7" t="s">
        <v>618</v>
      </c>
      <c r="B266" s="7"/>
      <c r="C266" s="7"/>
    </row>
    <row r="267" spans="1:3">
      <c r="A267" s="7" t="s">
        <v>618</v>
      </c>
      <c r="B267" s="7"/>
      <c r="C267" s="7"/>
    </row>
    <row r="268" spans="1:3">
      <c r="A268" s="7" t="s">
        <v>618</v>
      </c>
      <c r="B268" s="7"/>
      <c r="C268" s="7"/>
    </row>
    <row r="269" spans="1:3">
      <c r="A269" s="7" t="s">
        <v>618</v>
      </c>
      <c r="B269" s="7"/>
      <c r="C269" s="7"/>
    </row>
    <row r="270" spans="1:3">
      <c r="A270" s="7" t="s">
        <v>618</v>
      </c>
      <c r="B270" s="7"/>
      <c r="C270" s="7"/>
    </row>
    <row r="271" spans="1:3">
      <c r="A271" s="7" t="s">
        <v>618</v>
      </c>
      <c r="B271" s="7"/>
      <c r="C271" s="7"/>
    </row>
    <row r="272" spans="1:3">
      <c r="A272" s="7" t="s">
        <v>618</v>
      </c>
      <c r="B272" s="7"/>
      <c r="C272" s="7"/>
    </row>
    <row r="273" spans="1:3">
      <c r="A273" s="7" t="s">
        <v>618</v>
      </c>
      <c r="B273" s="7"/>
      <c r="C273" s="7"/>
    </row>
    <row r="274" spans="1:3">
      <c r="A274" s="7" t="s">
        <v>618</v>
      </c>
      <c r="B274" s="7"/>
      <c r="C274" s="7"/>
    </row>
    <row r="275" spans="1:3">
      <c r="A275" s="7" t="s">
        <v>618</v>
      </c>
      <c r="B275" s="7"/>
      <c r="C275" s="7"/>
    </row>
    <row r="276" spans="1:3">
      <c r="A276" s="7" t="s">
        <v>618</v>
      </c>
      <c r="B276" s="7"/>
      <c r="C276" s="7"/>
    </row>
    <row r="277" spans="1:3">
      <c r="A277" s="7" t="s">
        <v>618</v>
      </c>
      <c r="B277" s="7"/>
      <c r="C277" s="7"/>
    </row>
    <row r="278" spans="1:3">
      <c r="A278" s="7" t="s">
        <v>618</v>
      </c>
      <c r="B278" s="7"/>
      <c r="C278" s="7"/>
    </row>
    <row r="279" spans="1:3">
      <c r="A279" s="7" t="s">
        <v>618</v>
      </c>
      <c r="B279" s="7"/>
      <c r="C279" s="7"/>
    </row>
    <row r="280" spans="1:3">
      <c r="A280" s="7" t="s">
        <v>618</v>
      </c>
      <c r="B280" s="7"/>
      <c r="C280" s="7"/>
    </row>
    <row r="281" spans="1:3">
      <c r="A281" s="7" t="s">
        <v>618</v>
      </c>
      <c r="B281" s="7"/>
      <c r="C281" s="7"/>
    </row>
    <row r="282" spans="1:3">
      <c r="A282" s="7" t="s">
        <v>618</v>
      </c>
      <c r="B282" s="7"/>
      <c r="C282" s="7"/>
    </row>
    <row r="283" spans="1:3">
      <c r="A283" s="7" t="s">
        <v>618</v>
      </c>
      <c r="B283" s="7"/>
      <c r="C283" s="7"/>
    </row>
    <row r="284" spans="1:3">
      <c r="A284" s="7" t="s">
        <v>618</v>
      </c>
      <c r="B284" s="7"/>
      <c r="C284" s="7"/>
    </row>
    <row r="285" spans="1:3">
      <c r="A285" s="7" t="s">
        <v>618</v>
      </c>
      <c r="B285" s="7"/>
      <c r="C285" s="7"/>
    </row>
    <row r="286" spans="1:3">
      <c r="A286" s="7" t="s">
        <v>618</v>
      </c>
      <c r="B286" s="7"/>
      <c r="C286" s="7"/>
    </row>
    <row r="287" spans="1:3">
      <c r="A287" s="7" t="s">
        <v>618</v>
      </c>
      <c r="B287" s="7"/>
      <c r="C287" s="7"/>
    </row>
    <row r="288" spans="1:3">
      <c r="A288" s="7" t="s">
        <v>618</v>
      </c>
      <c r="B288" s="7"/>
      <c r="C288" s="7"/>
    </row>
    <row r="289" spans="1:3">
      <c r="A289" s="7" t="s">
        <v>618</v>
      </c>
      <c r="B289" s="7"/>
      <c r="C289" s="7"/>
    </row>
    <row r="290" spans="1:3">
      <c r="A290" s="7" t="s">
        <v>618</v>
      </c>
      <c r="B290" s="7"/>
      <c r="C290" s="7"/>
    </row>
    <row r="291" spans="1:3">
      <c r="A291" s="7" t="s">
        <v>618</v>
      </c>
      <c r="B291" s="7"/>
      <c r="C291" s="7"/>
    </row>
    <row r="292" spans="1:3">
      <c r="A292" s="7" t="s">
        <v>618</v>
      </c>
      <c r="B292" s="7"/>
      <c r="C292" s="7"/>
    </row>
    <row r="293" spans="1:3">
      <c r="A293" s="7" t="s">
        <v>618</v>
      </c>
      <c r="B293" s="7"/>
      <c r="C293" s="7"/>
    </row>
    <row r="294" spans="1:3">
      <c r="A294" s="7" t="s">
        <v>618</v>
      </c>
      <c r="B294" s="7"/>
      <c r="C294" s="7"/>
    </row>
    <row r="295" spans="1:3">
      <c r="A295" s="7" t="s">
        <v>618</v>
      </c>
      <c r="B295" s="7"/>
      <c r="C295" s="7"/>
    </row>
    <row r="296" spans="1:3">
      <c r="A296" s="7" t="s">
        <v>618</v>
      </c>
      <c r="B296" s="7"/>
      <c r="C296" s="7"/>
    </row>
    <row r="297" spans="1:3">
      <c r="A297" s="7" t="s">
        <v>618</v>
      </c>
      <c r="B297" s="7"/>
      <c r="C297" s="7"/>
    </row>
    <row r="298" spans="1:3">
      <c r="A298" s="7" t="s">
        <v>618</v>
      </c>
      <c r="B298" s="7"/>
      <c r="C298" s="7"/>
    </row>
    <row r="299" spans="1:3">
      <c r="A299" s="7" t="s">
        <v>618</v>
      </c>
      <c r="B299" s="7"/>
      <c r="C299" s="7"/>
    </row>
    <row r="300" spans="1:3">
      <c r="A300" s="7" t="s">
        <v>618</v>
      </c>
      <c r="B300" s="7"/>
      <c r="C300" s="7"/>
    </row>
    <row r="301" spans="1:3">
      <c r="A301" s="7" t="s">
        <v>618</v>
      </c>
      <c r="B301" s="7"/>
      <c r="C301" s="7"/>
    </row>
    <row r="302" spans="1:3">
      <c r="A302" s="7" t="s">
        <v>618</v>
      </c>
      <c r="B302" s="7"/>
      <c r="C302" s="7"/>
    </row>
    <row r="303" spans="1:3">
      <c r="A303" s="7" t="s">
        <v>618</v>
      </c>
      <c r="B303" s="7"/>
      <c r="C303" s="7"/>
    </row>
    <row r="304" spans="1:3">
      <c r="A304" s="7" t="s">
        <v>618</v>
      </c>
      <c r="B304" s="7"/>
      <c r="C304" s="7"/>
    </row>
    <row r="305" spans="1:3">
      <c r="A305" s="7" t="s">
        <v>618</v>
      </c>
      <c r="B305" s="7"/>
      <c r="C305" s="7"/>
    </row>
    <row r="306" spans="1:3">
      <c r="A306" s="7" t="s">
        <v>618</v>
      </c>
      <c r="B306" s="7"/>
      <c r="C306" s="7"/>
    </row>
    <row r="307" spans="1:3">
      <c r="A307" s="7" t="s">
        <v>618</v>
      </c>
      <c r="B307" s="7"/>
      <c r="C307" s="7"/>
    </row>
    <row r="308" spans="1:3">
      <c r="A308" s="7" t="s">
        <v>618</v>
      </c>
      <c r="B308" s="7"/>
      <c r="C308" s="7"/>
    </row>
    <row r="309" spans="1:3">
      <c r="A309" s="7" t="s">
        <v>618</v>
      </c>
      <c r="B309" s="7"/>
      <c r="C309" s="7"/>
    </row>
    <row r="310" spans="1:3">
      <c r="A310" s="7" t="s">
        <v>618</v>
      </c>
      <c r="B310" s="7"/>
      <c r="C310" s="7"/>
    </row>
    <row r="311" spans="1:3">
      <c r="A311" s="7" t="s">
        <v>618</v>
      </c>
      <c r="B311" s="7"/>
      <c r="C311" s="7"/>
    </row>
    <row r="312" spans="1:3">
      <c r="A312" s="7" t="s">
        <v>618</v>
      </c>
      <c r="B312" s="7"/>
      <c r="C312" s="7"/>
    </row>
    <row r="313" spans="1:3">
      <c r="A313" s="7" t="s">
        <v>618</v>
      </c>
      <c r="B313" s="7"/>
      <c r="C313" s="7"/>
    </row>
    <row r="314" spans="1:3">
      <c r="A314" s="7" t="s">
        <v>618</v>
      </c>
      <c r="B314" s="7"/>
      <c r="C314" s="7"/>
    </row>
    <row r="315" spans="1:3">
      <c r="A315" s="7" t="s">
        <v>618</v>
      </c>
      <c r="B315" s="7"/>
      <c r="C315" s="7"/>
    </row>
    <row r="316" spans="1:3">
      <c r="A316" s="7" t="s">
        <v>618</v>
      </c>
      <c r="B316" s="7"/>
      <c r="C316" s="7"/>
    </row>
    <row r="317" spans="1:3">
      <c r="A317" s="7" t="s">
        <v>618</v>
      </c>
      <c r="B317" s="7"/>
      <c r="C317" s="7"/>
    </row>
    <row r="318" spans="1:3">
      <c r="A318" s="7" t="s">
        <v>618</v>
      </c>
      <c r="B318" s="7"/>
      <c r="C318" s="7"/>
    </row>
    <row r="319" spans="1:3">
      <c r="A319" s="7" t="s">
        <v>618</v>
      </c>
      <c r="B319" s="7"/>
      <c r="C319" s="7"/>
    </row>
    <row r="320" spans="1:3">
      <c r="A320" s="7" t="s">
        <v>618</v>
      </c>
      <c r="B320" s="7"/>
      <c r="C320" s="7"/>
    </row>
    <row r="321" spans="1:3">
      <c r="A321" s="7" t="s">
        <v>618</v>
      </c>
      <c r="B321" s="7"/>
      <c r="C321" s="7"/>
    </row>
    <row r="322" spans="1:3">
      <c r="A322" s="7" t="s">
        <v>618</v>
      </c>
      <c r="B322" s="7"/>
      <c r="C322" s="7"/>
    </row>
    <row r="323" spans="1:3">
      <c r="A323" s="7" t="s">
        <v>618</v>
      </c>
      <c r="B323" s="7"/>
      <c r="C323" s="7"/>
    </row>
    <row r="324" spans="1:3">
      <c r="A324" s="7" t="s">
        <v>618</v>
      </c>
      <c r="B324" s="7"/>
      <c r="C324" s="7"/>
    </row>
    <row r="325" spans="1:3">
      <c r="A325" s="7" t="s">
        <v>618</v>
      </c>
      <c r="B325" s="7"/>
      <c r="C325" s="7"/>
    </row>
    <row r="326" spans="1:3">
      <c r="A326" s="7" t="s">
        <v>618</v>
      </c>
      <c r="B326" s="7"/>
      <c r="C326" s="7"/>
    </row>
    <row r="327" spans="1:3">
      <c r="A327" s="7" t="s">
        <v>618</v>
      </c>
      <c r="B327" s="7"/>
      <c r="C327" s="7"/>
    </row>
    <row r="328" spans="1:3">
      <c r="A328" s="7" t="s">
        <v>618</v>
      </c>
      <c r="B328" s="7"/>
      <c r="C328" s="7"/>
    </row>
    <row r="329" spans="1:3">
      <c r="A329" s="7" t="s">
        <v>618</v>
      </c>
      <c r="B329" s="7"/>
      <c r="C329" s="7"/>
    </row>
    <row r="330" spans="1:3">
      <c r="A330" s="7" t="s">
        <v>618</v>
      </c>
      <c r="B330" s="7"/>
      <c r="C330" s="7"/>
    </row>
    <row r="331" spans="1:3">
      <c r="A331" s="7" t="s">
        <v>618</v>
      </c>
      <c r="B331" s="7"/>
      <c r="C331" s="7"/>
    </row>
    <row r="332" spans="1:3">
      <c r="A332" s="7" t="s">
        <v>618</v>
      </c>
      <c r="B332" s="7"/>
      <c r="C332" s="7"/>
    </row>
    <row r="333" spans="1:3">
      <c r="A333" s="7" t="s">
        <v>618</v>
      </c>
      <c r="B333" s="7"/>
      <c r="C333" s="7"/>
    </row>
    <row r="334" spans="1:3">
      <c r="A334" s="7" t="s">
        <v>618</v>
      </c>
      <c r="B334" s="7"/>
      <c r="C334" s="7"/>
    </row>
    <row r="335" spans="1:3">
      <c r="A335" s="7" t="s">
        <v>618</v>
      </c>
      <c r="B335" s="7"/>
      <c r="C335" s="7"/>
    </row>
    <row r="336" spans="1:3">
      <c r="A336" s="7" t="s">
        <v>618</v>
      </c>
      <c r="B336" s="7"/>
      <c r="C336" s="7"/>
    </row>
    <row r="337" spans="1:3">
      <c r="A337" s="7" t="s">
        <v>618</v>
      </c>
      <c r="B337" s="7"/>
      <c r="C337" s="7"/>
    </row>
    <row r="338" spans="1:3">
      <c r="A338" s="7" t="s">
        <v>618</v>
      </c>
      <c r="B338" s="7"/>
      <c r="C338" s="7"/>
    </row>
    <row r="339" spans="1:3">
      <c r="A339" s="7" t="s">
        <v>618</v>
      </c>
      <c r="B339" s="7"/>
      <c r="C339" s="7"/>
    </row>
    <row r="340" spans="1:3">
      <c r="A340" s="7" t="s">
        <v>618</v>
      </c>
      <c r="B340" s="7"/>
      <c r="C340" s="7"/>
    </row>
    <row r="341" spans="1:3">
      <c r="A341" s="7" t="s">
        <v>618</v>
      </c>
      <c r="B341" s="7"/>
      <c r="C341" s="7"/>
    </row>
    <row r="342" spans="1:3">
      <c r="A342" s="7" t="s">
        <v>618</v>
      </c>
      <c r="B342" s="7"/>
      <c r="C342" s="7"/>
    </row>
    <row r="343" spans="1:3">
      <c r="A343" s="7" t="s">
        <v>618</v>
      </c>
      <c r="B343" s="7"/>
      <c r="C343" s="7"/>
    </row>
    <row r="344" spans="1:3">
      <c r="A344" s="7" t="s">
        <v>618</v>
      </c>
      <c r="B344" s="7"/>
      <c r="C344" s="7"/>
    </row>
    <row r="345" spans="1:3">
      <c r="A345" s="7" t="s">
        <v>618</v>
      </c>
      <c r="B345" s="7"/>
      <c r="C345" s="7"/>
    </row>
    <row r="346" spans="1:3">
      <c r="A346" s="7" t="s">
        <v>618</v>
      </c>
      <c r="B346" s="7"/>
      <c r="C346" s="7"/>
    </row>
    <row r="347" spans="1:3">
      <c r="A347" s="7" t="s">
        <v>618</v>
      </c>
      <c r="B347" s="7"/>
      <c r="C347" s="7"/>
    </row>
    <row r="348" spans="1:3">
      <c r="A348" s="7" t="s">
        <v>618</v>
      </c>
      <c r="B348" s="7"/>
      <c r="C348" s="7"/>
    </row>
    <row r="349" spans="1:3">
      <c r="A349" s="7" t="s">
        <v>618</v>
      </c>
      <c r="B349" s="7"/>
      <c r="C349" s="7"/>
    </row>
    <row r="350" spans="1:3">
      <c r="A350" s="7" t="s">
        <v>618</v>
      </c>
      <c r="B350" s="7"/>
      <c r="C350" s="7"/>
    </row>
    <row r="351" spans="1:3">
      <c r="A351" s="7" t="s">
        <v>618</v>
      </c>
      <c r="B351" s="7"/>
      <c r="C351" s="7"/>
    </row>
    <row r="352" spans="1:3">
      <c r="A352" s="7" t="s">
        <v>618</v>
      </c>
      <c r="B352" s="7"/>
      <c r="C352" s="7"/>
    </row>
    <row r="353" spans="1:3">
      <c r="A353" s="7" t="s">
        <v>618</v>
      </c>
      <c r="B353" s="7"/>
      <c r="C353" s="7"/>
    </row>
    <row r="354" spans="1:3">
      <c r="A354" s="7" t="s">
        <v>618</v>
      </c>
      <c r="B354" s="7"/>
      <c r="C354" s="7"/>
    </row>
    <row r="355" spans="1:3">
      <c r="A355" s="7" t="s">
        <v>618</v>
      </c>
      <c r="B355" s="7"/>
      <c r="C355" s="7"/>
    </row>
    <row r="356" spans="1:3">
      <c r="A356" s="7" t="s">
        <v>618</v>
      </c>
      <c r="B356" s="7"/>
      <c r="C356" s="7"/>
    </row>
    <row r="357" spans="1:3">
      <c r="A357" s="7" t="s">
        <v>618</v>
      </c>
      <c r="B357" s="7"/>
      <c r="C357" s="7"/>
    </row>
    <row r="358" spans="1:3">
      <c r="A358" s="7" t="s">
        <v>618</v>
      </c>
      <c r="B358" s="7"/>
      <c r="C358" s="7"/>
    </row>
    <row r="359" spans="1:3">
      <c r="A359" s="7" t="s">
        <v>618</v>
      </c>
      <c r="B359" s="7"/>
      <c r="C359" s="7"/>
    </row>
    <row r="360" spans="1:3">
      <c r="A360" s="7" t="s">
        <v>618</v>
      </c>
      <c r="B360" s="7"/>
      <c r="C360" s="7"/>
    </row>
    <row r="361" spans="1:3">
      <c r="A361" s="7" t="s">
        <v>618</v>
      </c>
      <c r="B361" s="7"/>
      <c r="C361" s="7"/>
    </row>
    <row r="362" spans="1:3">
      <c r="A362" s="7" t="s">
        <v>618</v>
      </c>
      <c r="B362" s="7"/>
      <c r="C362" s="7"/>
    </row>
    <row r="363" spans="1:3">
      <c r="A363" s="7" t="s">
        <v>618</v>
      </c>
      <c r="B363" s="7"/>
      <c r="C363" s="7"/>
    </row>
    <row r="364" spans="1:3">
      <c r="A364" s="7" t="s">
        <v>618</v>
      </c>
      <c r="B364" s="7"/>
      <c r="C364" s="7"/>
    </row>
    <row r="365" spans="1:3">
      <c r="A365" s="7" t="s">
        <v>618</v>
      </c>
      <c r="B365" s="7"/>
      <c r="C365" s="7"/>
    </row>
    <row r="366" spans="1:3">
      <c r="A366" s="7" t="s">
        <v>618</v>
      </c>
      <c r="B366" s="7"/>
      <c r="C366" s="7"/>
    </row>
    <row r="367" spans="1:3">
      <c r="A367" s="7" t="s">
        <v>618</v>
      </c>
      <c r="B367" s="7"/>
      <c r="C367" s="7"/>
    </row>
    <row r="368" spans="1:3">
      <c r="A368" s="7" t="s">
        <v>618</v>
      </c>
      <c r="B368" s="7"/>
      <c r="C368" s="7"/>
    </row>
    <row r="369" spans="1:3">
      <c r="A369" s="7" t="s">
        <v>618</v>
      </c>
      <c r="B369" s="7"/>
      <c r="C369" s="7"/>
    </row>
    <row r="370" spans="1:3">
      <c r="A370" s="7" t="s">
        <v>618</v>
      </c>
      <c r="B370" s="7"/>
      <c r="C370" s="7"/>
    </row>
    <row r="371" spans="1:3">
      <c r="A371" s="7" t="s">
        <v>618</v>
      </c>
      <c r="B371" s="7"/>
      <c r="C371" s="7"/>
    </row>
    <row r="372" spans="1:3">
      <c r="A372" s="7" t="s">
        <v>618</v>
      </c>
      <c r="B372" s="7"/>
      <c r="C372" s="7"/>
    </row>
    <row r="373" spans="1:3">
      <c r="A373" s="7" t="s">
        <v>618</v>
      </c>
      <c r="B373" s="7"/>
      <c r="C373" s="7"/>
    </row>
    <row r="374" spans="1:3">
      <c r="A374" s="7" t="s">
        <v>618</v>
      </c>
      <c r="B374" s="7"/>
      <c r="C374" s="7"/>
    </row>
    <row r="375" spans="1:3">
      <c r="A375" s="7" t="s">
        <v>618</v>
      </c>
      <c r="B375" s="7"/>
      <c r="C375" s="7"/>
    </row>
    <row r="376" spans="1:3">
      <c r="A376" s="7" t="s">
        <v>618</v>
      </c>
      <c r="B376" s="7"/>
      <c r="C376" s="7"/>
    </row>
    <row r="377" spans="1:3">
      <c r="A377" s="7" t="s">
        <v>618</v>
      </c>
      <c r="B377" s="7"/>
      <c r="C377" s="7"/>
    </row>
    <row r="378" spans="1:3">
      <c r="A378" s="7" t="s">
        <v>618</v>
      </c>
      <c r="B378" s="7"/>
      <c r="C378" s="7"/>
    </row>
    <row r="379" spans="1:3">
      <c r="A379" s="7" t="s">
        <v>618</v>
      </c>
      <c r="B379" s="7"/>
      <c r="C379" s="7"/>
    </row>
    <row r="380" spans="1:3">
      <c r="A380" s="7" t="s">
        <v>618</v>
      </c>
      <c r="B380" s="7"/>
      <c r="C380" s="7"/>
    </row>
    <row r="381" spans="1:3">
      <c r="A381" s="7" t="s">
        <v>618</v>
      </c>
      <c r="B381" s="7"/>
      <c r="C381" s="7"/>
    </row>
    <row r="382" spans="1:3">
      <c r="A382" s="7" t="s">
        <v>618</v>
      </c>
      <c r="B382" s="7"/>
      <c r="C382" s="7"/>
    </row>
    <row r="383" spans="1:3">
      <c r="A383" s="7" t="s">
        <v>618</v>
      </c>
      <c r="B383" s="7"/>
      <c r="C383" s="7"/>
    </row>
    <row r="384" spans="1:3">
      <c r="A384" s="7" t="s">
        <v>618</v>
      </c>
      <c r="B384" s="7"/>
      <c r="C384" s="7"/>
    </row>
    <row r="385" spans="1:3">
      <c r="A385" s="7" t="s">
        <v>618</v>
      </c>
      <c r="B385" s="7"/>
      <c r="C385" s="7"/>
    </row>
    <row r="386" spans="1:3">
      <c r="A386" s="7" t="s">
        <v>618</v>
      </c>
      <c r="B386" s="7"/>
      <c r="C386" s="7"/>
    </row>
    <row r="387" spans="1:3">
      <c r="A387" s="7" t="s">
        <v>618</v>
      </c>
      <c r="B387" s="7"/>
      <c r="C387" s="7"/>
    </row>
    <row r="388" spans="1:3">
      <c r="A388" s="7" t="s">
        <v>618</v>
      </c>
      <c r="B388" s="7"/>
      <c r="C388" s="7"/>
    </row>
    <row r="389" spans="1:3">
      <c r="A389" s="7" t="s">
        <v>618</v>
      </c>
      <c r="B389" s="7"/>
      <c r="C389" s="7"/>
    </row>
    <row r="390" spans="1:3">
      <c r="A390" s="7" t="s">
        <v>618</v>
      </c>
      <c r="B390" s="7"/>
      <c r="C390" s="7"/>
    </row>
    <row r="391" spans="1:3">
      <c r="A391" s="7" t="s">
        <v>618</v>
      </c>
      <c r="B391" s="7"/>
      <c r="C391" s="7"/>
    </row>
    <row r="392" spans="1:3">
      <c r="A392" s="7" t="s">
        <v>618</v>
      </c>
      <c r="B392" s="7"/>
      <c r="C392" s="7"/>
    </row>
    <row r="393" spans="1:3">
      <c r="A393" s="7" t="s">
        <v>618</v>
      </c>
      <c r="B393" s="7"/>
      <c r="C393" s="7"/>
    </row>
    <row r="394" spans="1:3">
      <c r="A394" s="7" t="s">
        <v>618</v>
      </c>
      <c r="B394" s="7"/>
      <c r="C394" s="7"/>
    </row>
    <row r="395" spans="1:3">
      <c r="A395" s="7" t="s">
        <v>618</v>
      </c>
      <c r="B395" s="7"/>
      <c r="C395" s="7"/>
    </row>
    <row r="396" spans="1:3">
      <c r="A396" s="7" t="s">
        <v>618</v>
      </c>
      <c r="B396" s="7"/>
      <c r="C396" s="7"/>
    </row>
    <row r="397" spans="1:3">
      <c r="A397" s="7" t="s">
        <v>618</v>
      </c>
      <c r="B397" s="7"/>
      <c r="C397" s="7"/>
    </row>
    <row r="398" spans="1:3">
      <c r="A398" s="7" t="s">
        <v>618</v>
      </c>
      <c r="B398" s="7"/>
      <c r="C398" s="7"/>
    </row>
    <row r="399" spans="1:3">
      <c r="A399" s="7" t="s">
        <v>618</v>
      </c>
      <c r="B399" s="7"/>
      <c r="C399" s="7"/>
    </row>
    <row r="400" spans="1:3">
      <c r="A400" s="7" t="s">
        <v>618</v>
      </c>
      <c r="B400" s="7"/>
      <c r="C400" s="7"/>
    </row>
    <row r="401" spans="1:3">
      <c r="A401" s="7" t="s">
        <v>618</v>
      </c>
      <c r="B401" s="7"/>
      <c r="C401" s="7"/>
    </row>
    <row r="402" spans="1:3">
      <c r="A402" s="7" t="s">
        <v>618</v>
      </c>
      <c r="B402" s="7"/>
      <c r="C402" s="7"/>
    </row>
    <row r="403" spans="1:3">
      <c r="A403" s="7" t="s">
        <v>618</v>
      </c>
      <c r="B403" s="7"/>
      <c r="C403" s="7"/>
    </row>
    <row r="404" spans="1:3">
      <c r="A404" s="7" t="s">
        <v>618</v>
      </c>
    </row>
    <row r="405" spans="1:3">
      <c r="A405" s="7" t="s">
        <v>618</v>
      </c>
    </row>
    <row r="406" spans="1:3">
      <c r="A406" s="7" t="s">
        <v>618</v>
      </c>
    </row>
    <row r="407" spans="1:3">
      <c r="A407" s="7" t="s">
        <v>618</v>
      </c>
    </row>
    <row r="408" spans="1:3">
      <c r="A408" s="7" t="s">
        <v>618</v>
      </c>
    </row>
    <row r="409" spans="1:3">
      <c r="A409" s="7" t="s">
        <v>618</v>
      </c>
    </row>
    <row r="410" spans="1:3">
      <c r="A410" s="7" t="s">
        <v>618</v>
      </c>
    </row>
    <row r="411" spans="1:3">
      <c r="A411" s="7" t="s">
        <v>618</v>
      </c>
    </row>
    <row r="412" spans="1:3">
      <c r="A412" s="7" t="s">
        <v>618</v>
      </c>
    </row>
    <row r="413" spans="1:3">
      <c r="A413" s="7" t="s">
        <v>618</v>
      </c>
    </row>
  </sheetData>
  <mergeCells count="12">
    <mergeCell ref="B74:C74"/>
    <mergeCell ref="B73:C73"/>
    <mergeCell ref="A66:C66"/>
    <mergeCell ref="A3:C3"/>
    <mergeCell ref="A10:C10"/>
    <mergeCell ref="A17:C17"/>
    <mergeCell ref="A24:C24"/>
    <mergeCell ref="A31:C31"/>
    <mergeCell ref="A38:C38"/>
    <mergeCell ref="A45:C45"/>
    <mergeCell ref="A52:C52"/>
    <mergeCell ref="A59:C59"/>
  </mergeCells>
  <conditionalFormatting sqref="A94:A1048576 C75:C93 C2:C72 B73:B74">
    <cfRule type="cellIs" dxfId="18" priority="250" operator="equal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C74"/>
  <sheetViews>
    <sheetView workbookViewId="0">
      <selection activeCell="D2" sqref="D2"/>
    </sheetView>
  </sheetViews>
  <sheetFormatPr baseColWidth="10" defaultRowHeight="15" x14ac:dyDescent="0"/>
  <cols>
    <col min="1" max="1" width="42.83203125" customWidth="1"/>
  </cols>
  <sheetData>
    <row r="1" spans="1:3">
      <c r="A1" s="114" t="s">
        <v>630</v>
      </c>
      <c r="B1" s="115"/>
      <c r="C1" s="115"/>
    </row>
    <row r="2" spans="1:3" ht="28">
      <c r="A2" s="116" t="s">
        <v>173</v>
      </c>
      <c r="B2" s="117" t="s">
        <v>174</v>
      </c>
      <c r="C2" s="118" t="s">
        <v>175</v>
      </c>
    </row>
    <row r="3" spans="1:3">
      <c r="A3" s="233" t="s">
        <v>176</v>
      </c>
      <c r="B3" s="234"/>
      <c r="C3" s="235"/>
    </row>
    <row r="4" spans="1:3">
      <c r="A4" s="119" t="s">
        <v>177</v>
      </c>
      <c r="B4" s="120" t="s">
        <v>178</v>
      </c>
      <c r="C4" s="121"/>
    </row>
    <row r="5" spans="1:3">
      <c r="A5" s="119" t="s">
        <v>179</v>
      </c>
      <c r="B5" s="120" t="s">
        <v>180</v>
      </c>
      <c r="C5" s="121"/>
    </row>
    <row r="6" spans="1:3">
      <c r="A6" s="119" t="s">
        <v>181</v>
      </c>
      <c r="B6" s="120" t="s">
        <v>180</v>
      </c>
      <c r="C6" s="121"/>
    </row>
    <row r="7" spans="1:3">
      <c r="A7" s="119" t="s">
        <v>182</v>
      </c>
      <c r="B7" s="120" t="s">
        <v>180</v>
      </c>
      <c r="C7" s="121"/>
    </row>
    <row r="8" spans="1:3">
      <c r="A8" s="119" t="s">
        <v>183</v>
      </c>
      <c r="B8" s="120" t="s">
        <v>178</v>
      </c>
      <c r="C8" s="121"/>
    </row>
    <row r="9" spans="1:3">
      <c r="A9" s="119" t="s">
        <v>184</v>
      </c>
      <c r="B9" s="120" t="s">
        <v>185</v>
      </c>
      <c r="C9" s="121"/>
    </row>
    <row r="10" spans="1:3">
      <c r="A10" s="233" t="s">
        <v>186</v>
      </c>
      <c r="B10" s="234"/>
      <c r="C10" s="235"/>
    </row>
    <row r="11" spans="1:3">
      <c r="A11" s="119" t="s">
        <v>187</v>
      </c>
      <c r="B11" s="120" t="s">
        <v>178</v>
      </c>
      <c r="C11" s="121"/>
    </row>
    <row r="12" spans="1:3">
      <c r="A12" s="119" t="s">
        <v>188</v>
      </c>
      <c r="B12" s="120" t="s">
        <v>180</v>
      </c>
      <c r="C12" s="121"/>
    </row>
    <row r="13" spans="1:3">
      <c r="A13" s="119" t="s">
        <v>189</v>
      </c>
      <c r="B13" s="120" t="s">
        <v>180</v>
      </c>
      <c r="C13" s="121"/>
    </row>
    <row r="14" spans="1:3">
      <c r="A14" s="119" t="s">
        <v>190</v>
      </c>
      <c r="B14" s="120" t="s">
        <v>180</v>
      </c>
      <c r="C14" s="121"/>
    </row>
    <row r="15" spans="1:3">
      <c r="A15" s="119" t="s">
        <v>191</v>
      </c>
      <c r="B15" s="120" t="s">
        <v>178</v>
      </c>
      <c r="C15" s="121"/>
    </row>
    <row r="16" spans="1:3">
      <c r="A16" s="119" t="s">
        <v>192</v>
      </c>
      <c r="B16" s="120" t="s">
        <v>178</v>
      </c>
      <c r="C16" s="121"/>
    </row>
    <row r="17" spans="1:3">
      <c r="A17" s="233" t="s">
        <v>193</v>
      </c>
      <c r="B17" s="234"/>
      <c r="C17" s="235"/>
    </row>
    <row r="18" spans="1:3">
      <c r="A18" s="122" t="s">
        <v>194</v>
      </c>
      <c r="B18" s="120" t="s">
        <v>178</v>
      </c>
      <c r="C18" s="121"/>
    </row>
    <row r="19" spans="1:3">
      <c r="A19" s="119" t="s">
        <v>195</v>
      </c>
      <c r="B19" s="120" t="s">
        <v>180</v>
      </c>
      <c r="C19" s="121"/>
    </row>
    <row r="20" spans="1:3">
      <c r="A20" s="119" t="s">
        <v>196</v>
      </c>
      <c r="B20" s="120" t="s">
        <v>180</v>
      </c>
      <c r="C20" s="121"/>
    </row>
    <row r="21" spans="1:3">
      <c r="A21" s="119" t="s">
        <v>197</v>
      </c>
      <c r="B21" s="120" t="s">
        <v>178</v>
      </c>
      <c r="C21" s="121"/>
    </row>
    <row r="22" spans="1:3">
      <c r="A22" s="119" t="s">
        <v>198</v>
      </c>
      <c r="B22" s="120" t="s">
        <v>178</v>
      </c>
      <c r="C22" s="121"/>
    </row>
    <row r="23" spans="1:3">
      <c r="A23" s="119" t="s">
        <v>199</v>
      </c>
      <c r="B23" s="120" t="s">
        <v>180</v>
      </c>
      <c r="C23" s="121"/>
    </row>
    <row r="24" spans="1:3">
      <c r="A24" s="233" t="s">
        <v>200</v>
      </c>
      <c r="B24" s="234"/>
      <c r="C24" s="235"/>
    </row>
    <row r="25" spans="1:3">
      <c r="A25" s="119" t="s">
        <v>201</v>
      </c>
      <c r="B25" s="120" t="s">
        <v>180</v>
      </c>
      <c r="C25" s="121"/>
    </row>
    <row r="26" spans="1:3">
      <c r="A26" s="119" t="s">
        <v>202</v>
      </c>
      <c r="B26" s="120" t="s">
        <v>180</v>
      </c>
      <c r="C26" s="121"/>
    </row>
    <row r="27" spans="1:3">
      <c r="A27" s="119" t="s">
        <v>203</v>
      </c>
      <c r="B27" s="120" t="s">
        <v>178</v>
      </c>
      <c r="C27" s="121"/>
    </row>
    <row r="28" spans="1:3">
      <c r="A28" s="119" t="s">
        <v>204</v>
      </c>
      <c r="B28" s="120" t="s">
        <v>178</v>
      </c>
      <c r="C28" s="121"/>
    </row>
    <row r="29" spans="1:3">
      <c r="A29" s="119" t="s">
        <v>191</v>
      </c>
      <c r="B29" s="120" t="s">
        <v>180</v>
      </c>
      <c r="C29" s="121"/>
    </row>
    <row r="30" spans="1:3">
      <c r="A30" s="119" t="s">
        <v>205</v>
      </c>
      <c r="B30" s="120" t="s">
        <v>178</v>
      </c>
      <c r="C30" s="121"/>
    </row>
    <row r="31" spans="1:3">
      <c r="A31" s="233" t="s">
        <v>206</v>
      </c>
      <c r="B31" s="234"/>
      <c r="C31" s="235"/>
    </row>
    <row r="32" spans="1:3">
      <c r="A32" s="119" t="s">
        <v>207</v>
      </c>
      <c r="B32" s="123" t="s">
        <v>208</v>
      </c>
      <c r="C32" s="121"/>
    </row>
    <row r="33" spans="1:3">
      <c r="A33" s="119" t="s">
        <v>209</v>
      </c>
      <c r="B33" s="120" t="s">
        <v>178</v>
      </c>
      <c r="C33" s="121"/>
    </row>
    <row r="34" spans="1:3">
      <c r="A34" s="119" t="s">
        <v>210</v>
      </c>
      <c r="B34" s="120" t="s">
        <v>178</v>
      </c>
      <c r="C34" s="121"/>
    </row>
    <row r="35" spans="1:3">
      <c r="A35" s="119" t="s">
        <v>211</v>
      </c>
      <c r="B35" s="120" t="s">
        <v>180</v>
      </c>
      <c r="C35" s="121"/>
    </row>
    <row r="36" spans="1:3">
      <c r="A36" s="119" t="s">
        <v>212</v>
      </c>
      <c r="B36" s="120" t="s">
        <v>180</v>
      </c>
      <c r="C36" s="121"/>
    </row>
    <row r="37" spans="1:3">
      <c r="A37" s="119" t="s">
        <v>213</v>
      </c>
      <c r="B37" s="120" t="s">
        <v>214</v>
      </c>
      <c r="C37" s="121"/>
    </row>
    <row r="38" spans="1:3">
      <c r="A38" s="233" t="s">
        <v>215</v>
      </c>
      <c r="B38" s="234"/>
      <c r="C38" s="235"/>
    </row>
    <row r="39" spans="1:3">
      <c r="A39" s="119" t="s">
        <v>216</v>
      </c>
      <c r="B39" s="120" t="s">
        <v>180</v>
      </c>
      <c r="C39" s="121"/>
    </row>
    <row r="40" spans="1:3">
      <c r="A40" s="119" t="s">
        <v>217</v>
      </c>
      <c r="B40" s="120" t="s">
        <v>178</v>
      </c>
      <c r="C40" s="121"/>
    </row>
    <row r="41" spans="1:3">
      <c r="A41" s="119" t="s">
        <v>218</v>
      </c>
      <c r="B41" s="120" t="s">
        <v>180</v>
      </c>
      <c r="C41" s="121"/>
    </row>
    <row r="42" spans="1:3">
      <c r="A42" s="119" t="s">
        <v>219</v>
      </c>
      <c r="B42" s="120" t="s">
        <v>178</v>
      </c>
      <c r="C42" s="121"/>
    </row>
    <row r="43" spans="1:3">
      <c r="A43" s="119" t="s">
        <v>212</v>
      </c>
      <c r="B43" s="120" t="s">
        <v>180</v>
      </c>
      <c r="C43" s="121"/>
    </row>
    <row r="44" spans="1:3">
      <c r="A44" s="119" t="s">
        <v>220</v>
      </c>
      <c r="B44" s="120" t="s">
        <v>178</v>
      </c>
      <c r="C44" s="121"/>
    </row>
    <row r="45" spans="1:3">
      <c r="A45" s="233" t="s">
        <v>221</v>
      </c>
      <c r="B45" s="234"/>
      <c r="C45" s="235"/>
    </row>
    <row r="46" spans="1:3">
      <c r="A46" s="119" t="s">
        <v>222</v>
      </c>
      <c r="B46" s="120" t="s">
        <v>223</v>
      </c>
      <c r="C46" s="121"/>
    </row>
    <row r="47" spans="1:3">
      <c r="A47" s="119" t="s">
        <v>224</v>
      </c>
      <c r="B47" s="120" t="s">
        <v>180</v>
      </c>
      <c r="C47" s="121"/>
    </row>
    <row r="48" spans="1:3">
      <c r="A48" s="119" t="s">
        <v>190</v>
      </c>
      <c r="B48" s="120" t="s">
        <v>178</v>
      </c>
      <c r="C48" s="121"/>
    </row>
    <row r="49" spans="1:3">
      <c r="A49" s="119" t="s">
        <v>225</v>
      </c>
      <c r="B49" s="120" t="s">
        <v>178</v>
      </c>
      <c r="C49" s="121"/>
    </row>
    <row r="50" spans="1:3">
      <c r="A50" s="119" t="s">
        <v>226</v>
      </c>
      <c r="B50" s="120" t="s">
        <v>180</v>
      </c>
      <c r="C50" s="121"/>
    </row>
    <row r="51" spans="1:3">
      <c r="A51" s="119" t="s">
        <v>227</v>
      </c>
      <c r="B51" s="120" t="s">
        <v>178</v>
      </c>
      <c r="C51" s="121"/>
    </row>
    <row r="52" spans="1:3">
      <c r="A52" s="233" t="s">
        <v>228</v>
      </c>
      <c r="B52" s="234"/>
      <c r="C52" s="235"/>
    </row>
    <row r="53" spans="1:3">
      <c r="A53" s="119" t="s">
        <v>189</v>
      </c>
      <c r="B53" s="120" t="s">
        <v>178</v>
      </c>
      <c r="C53" s="121"/>
    </row>
    <row r="54" spans="1:3">
      <c r="A54" s="119" t="s">
        <v>183</v>
      </c>
      <c r="B54" s="120" t="s">
        <v>180</v>
      </c>
      <c r="C54" s="121"/>
    </row>
    <row r="55" spans="1:3">
      <c r="A55" s="119" t="s">
        <v>229</v>
      </c>
      <c r="B55" s="120" t="s">
        <v>178</v>
      </c>
      <c r="C55" s="121"/>
    </row>
    <row r="56" spans="1:3">
      <c r="A56" s="119" t="s">
        <v>230</v>
      </c>
      <c r="B56" s="120" t="s">
        <v>180</v>
      </c>
      <c r="C56" s="121"/>
    </row>
    <row r="57" spans="1:3">
      <c r="A57" s="119" t="s">
        <v>231</v>
      </c>
      <c r="B57" s="120" t="s">
        <v>180</v>
      </c>
      <c r="C57" s="121"/>
    </row>
    <row r="58" spans="1:3">
      <c r="A58" s="119" t="s">
        <v>232</v>
      </c>
      <c r="B58" s="120" t="s">
        <v>178</v>
      </c>
      <c r="C58" s="121"/>
    </row>
    <row r="59" spans="1:3">
      <c r="A59" s="233" t="s">
        <v>233</v>
      </c>
      <c r="B59" s="234"/>
      <c r="C59" s="235"/>
    </row>
    <row r="60" spans="1:3">
      <c r="A60" s="119" t="s">
        <v>207</v>
      </c>
      <c r="B60" s="120" t="s">
        <v>178</v>
      </c>
      <c r="C60" s="121"/>
    </row>
    <row r="61" spans="1:3">
      <c r="A61" s="119" t="s">
        <v>234</v>
      </c>
      <c r="B61" s="120" t="s">
        <v>178</v>
      </c>
      <c r="C61" s="121"/>
    </row>
    <row r="62" spans="1:3">
      <c r="A62" s="119" t="s">
        <v>235</v>
      </c>
      <c r="B62" s="120" t="s">
        <v>178</v>
      </c>
      <c r="C62" s="121"/>
    </row>
    <row r="63" spans="1:3">
      <c r="A63" s="119" t="s">
        <v>236</v>
      </c>
      <c r="B63" s="120" t="s">
        <v>180</v>
      </c>
      <c r="C63" s="121"/>
    </row>
    <row r="64" spans="1:3">
      <c r="A64" s="119" t="s">
        <v>237</v>
      </c>
      <c r="B64" s="120" t="s">
        <v>180</v>
      </c>
      <c r="C64" s="121"/>
    </row>
    <row r="65" spans="1:3">
      <c r="A65" s="119" t="s">
        <v>238</v>
      </c>
      <c r="B65" s="120" t="s">
        <v>239</v>
      </c>
      <c r="C65" s="121"/>
    </row>
    <row r="66" spans="1:3">
      <c r="A66" s="233" t="s">
        <v>240</v>
      </c>
      <c r="B66" s="234"/>
      <c r="C66" s="235"/>
    </row>
    <row r="67" spans="1:3">
      <c r="A67" s="119" t="s">
        <v>241</v>
      </c>
      <c r="B67" s="120" t="s">
        <v>180</v>
      </c>
      <c r="C67" s="124"/>
    </row>
    <row r="68" spans="1:3">
      <c r="A68" s="119" t="s">
        <v>242</v>
      </c>
      <c r="B68" s="120" t="s">
        <v>180</v>
      </c>
      <c r="C68" s="124"/>
    </row>
    <row r="69" spans="1:3">
      <c r="A69" s="119" t="s">
        <v>243</v>
      </c>
      <c r="B69" s="120" t="s">
        <v>178</v>
      </c>
      <c r="C69" s="124"/>
    </row>
    <row r="70" spans="1:3">
      <c r="A70" s="119" t="s">
        <v>244</v>
      </c>
      <c r="B70" s="120" t="s">
        <v>178</v>
      </c>
      <c r="C70" s="124"/>
    </row>
    <row r="71" spans="1:3">
      <c r="A71" s="119" t="s">
        <v>245</v>
      </c>
      <c r="B71" s="120" t="s">
        <v>180</v>
      </c>
      <c r="C71" s="124"/>
    </row>
    <row r="72" spans="1:3" ht="16" thickBot="1">
      <c r="A72" s="125" t="s">
        <v>246</v>
      </c>
      <c r="B72" s="126" t="s">
        <v>178</v>
      </c>
      <c r="C72" s="127"/>
    </row>
    <row r="73" spans="1:3" ht="16" thickBot="1">
      <c r="A73" s="128" t="s">
        <v>705</v>
      </c>
      <c r="B73" s="236">
        <v>0</v>
      </c>
      <c r="C73" s="237"/>
    </row>
    <row r="74" spans="1:3">
      <c r="A74" s="129" t="s">
        <v>641</v>
      </c>
      <c r="B74" s="238">
        <f>(B73-58.14705882)/1.315535947</f>
        <v>-44.200281225762652</v>
      </c>
      <c r="C74" s="239"/>
    </row>
  </sheetData>
  <mergeCells count="12">
    <mergeCell ref="A66:C66"/>
    <mergeCell ref="B73:C73"/>
    <mergeCell ref="B74:C74"/>
    <mergeCell ref="A3:C3"/>
    <mergeCell ref="A10:C10"/>
    <mergeCell ref="A17:C17"/>
    <mergeCell ref="A24:C24"/>
    <mergeCell ref="A31:C31"/>
    <mergeCell ref="A38:C38"/>
    <mergeCell ref="A45:C45"/>
    <mergeCell ref="A52:C52"/>
    <mergeCell ref="A59:C5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BECS DO images</vt:lpstr>
      <vt:lpstr>BECS AS images</vt:lpstr>
      <vt:lpstr>BECS AS par identité d'images</vt:lpstr>
      <vt:lpstr>BECS AS mots</vt:lpstr>
      <vt:lpstr>Fluences sémantiques</vt:lpstr>
      <vt:lpstr>Évoc. d'un mot sur définition</vt:lpstr>
      <vt:lpstr>Évoc. d'un mot sur son</vt:lpstr>
      <vt:lpstr>BDAE QS visuelles</vt:lpstr>
      <vt:lpstr>BDAE QS verbales</vt:lpstr>
      <vt:lpstr>VOSP</vt:lpstr>
      <vt:lpstr>MHV</vt:lpstr>
      <vt:lpstr>MEC</vt:lpstr>
      <vt:lpstr>LEXTALE</vt:lpstr>
      <vt:lpstr>ECLA</vt:lpstr>
      <vt:lpstr>LEXIS</vt:lpstr>
      <vt:lpstr>SEMPER reconnaissance visages</vt:lpstr>
      <vt:lpstr>SEMPER AS visages</vt:lpstr>
      <vt:lpstr>SEMPER déno</vt:lpstr>
      <vt:lpstr>SEMPER reconnaissance noms</vt:lpstr>
      <vt:lpstr>SEMPER AS noms</vt:lpstr>
      <vt:lpstr>Stroop</vt:lpstr>
      <vt:lpstr>TMT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Magalie Vicedomini</dc:creator>
  <cp:lastModifiedBy>Magalie Vicedomini</cp:lastModifiedBy>
  <dcterms:created xsi:type="dcterms:W3CDTF">2015-07-17T10:27:55Z</dcterms:created>
  <dcterms:modified xsi:type="dcterms:W3CDTF">2016-05-20T14:23:21Z</dcterms:modified>
</cp:coreProperties>
</file>